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7" i="1" l="1"/>
  <c r="F1118" i="1" s="1"/>
  <c r="F1116" i="1"/>
  <c r="F1006" i="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978" i="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C919" i="1"/>
  <c r="C918" i="1"/>
  <c r="C917" i="1"/>
  <c r="C916" i="1"/>
  <c r="C915" i="1"/>
  <c r="C914" i="1"/>
  <c r="C912" i="1"/>
  <c r="C910" i="1"/>
  <c r="C909" i="1"/>
  <c r="C908" i="1"/>
  <c r="C907" i="1"/>
  <c r="C906" i="1"/>
  <c r="C905" i="1"/>
  <c r="C904" i="1"/>
  <c r="C903" i="1"/>
  <c r="F885" i="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875" i="1"/>
  <c r="F876" i="1" s="1"/>
  <c r="F877" i="1" s="1"/>
  <c r="F878" i="1" s="1"/>
  <c r="F879" i="1" s="1"/>
  <c r="F880" i="1" s="1"/>
  <c r="F881" i="1" s="1"/>
  <c r="F882" i="1" s="1"/>
  <c r="F883" i="1" s="1"/>
  <c r="F884" i="1" s="1"/>
  <c r="F872" i="1"/>
  <c r="F873" i="1" s="1"/>
  <c r="F874" i="1" s="1"/>
  <c r="F871" i="1"/>
  <c r="F859" i="1"/>
  <c r="F860" i="1" s="1"/>
  <c r="F858" i="1"/>
  <c r="F818" i="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16" i="1"/>
  <c r="F817" i="1" s="1"/>
  <c r="F764" i="1"/>
  <c r="F765" i="1" s="1"/>
  <c r="F766" i="1" s="1"/>
  <c r="F759" i="1"/>
  <c r="F760" i="1" s="1"/>
  <c r="F761" i="1" s="1"/>
  <c r="F762" i="1" s="1"/>
  <c r="F763" i="1" s="1"/>
  <c r="F758" i="1"/>
  <c r="F746" i="1"/>
  <c r="F747" i="1" s="1"/>
  <c r="F748" i="1" s="1"/>
  <c r="F745" i="1"/>
  <c r="F648" i="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647" i="1"/>
  <c r="F522" i="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518" i="1"/>
  <c r="F519" i="1" s="1"/>
  <c r="F520" i="1" s="1"/>
  <c r="F521"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alcChain>
</file>

<file path=xl/sharedStrings.xml><?xml version="1.0" encoding="utf-8"?>
<sst xmlns="http://schemas.openxmlformats.org/spreadsheetml/2006/main" count="1442" uniqueCount="1281">
  <si>
    <t>INSTITUTO NACIONAL DE AGUAS POTABLES Y ALCANTARILLADOS (INAPA)</t>
  </si>
  <si>
    <t xml:space="preserve">Resumen de Ingresos y Egresos </t>
  </si>
  <si>
    <t xml:space="preserve"> Del 01 al  31  de DICIEMBRE  2021</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</si>
  <si>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</si>
  <si>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</si>
  <si>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</si>
  <si>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</si>
  <si>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</si>
  <si>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</si>
  <si>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</si>
  <si>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</si>
  <si>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</si>
  <si>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</si>
  <si>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</si>
  <si>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</si>
  <si>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</si>
  <si>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</si>
  <si>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</si>
  <si>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</si>
  <si>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</si>
  <si>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</si>
  <si>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CHEQUE DEVUELTO</t>
  </si>
  <si>
    <t>COMISION POR MANEJO DE CUENTA</t>
  </si>
  <si>
    <t>COMISION DEPOSITO ERRONEO</t>
  </si>
  <si>
    <t>COMISION DEPOSITO NOCTURNO</t>
  </si>
  <si>
    <t>AVD. CHEQUE DEVUELTO DEL 1/12/2021</t>
  </si>
  <si>
    <t>AVD. CHEQUE DEVUELTO DEL 21/12/2021</t>
  </si>
  <si>
    <t>AVD. CHEQUE DEVUELTO DEL 24/12/2021</t>
  </si>
  <si>
    <t>AVD. CHEQUE DEVUELTO DEL 29/12/2021</t>
  </si>
  <si>
    <t xml:space="preserve">061886 </t>
  </si>
  <si>
    <t>REPOSICION FONDO CAJA CHICA DEL DEPARTAMENTO JURIDICO CORRESP. AL PERIODO DEL 11-08 AL 12-10-2021.</t>
  </si>
  <si>
    <t xml:space="preserve">061887 </t>
  </si>
  <si>
    <t>REPOSICION FONDO CAJA CHICA DE LA PROVINCIA MONTE PLATA ZONA IV CORRESP. AL PERIODO DEL 05-10 AL 02-11-2021.</t>
  </si>
  <si>
    <t xml:space="preserve">061888 </t>
  </si>
  <si>
    <t>PAGO INDEMN. Y VAC. (15 DIAS CORRESP. AL AÑO 2020), QUIEN DESEMPEÑO EL CARGO DE CHOFER I, EN LA DIV.ADMTIVA. PROV. SAN JUAN DE LA MAGUANA.</t>
  </si>
  <si>
    <t xml:space="preserve">061889 </t>
  </si>
  <si>
    <t>PAGO INDEMN. Y VAC. (30 DIAS CORRESPONDIENTE AL AÑO 2019 Y 30 DEL 2020), QUIEN DESEMPEÑO EL CARGO DE AUXILIAR ADMINISTRATIVO, EN LA DIVISION ADMINISTRATIVA FINANCIERA EL SEIBO.</t>
  </si>
  <si>
    <t xml:space="preserve">061890 </t>
  </si>
  <si>
    <t>PAGO INDEMN. Y VAC. (30 DIAS CORRESP. AL AÑO 2019 Y 30 AL 2020), QUIEN DESEMPEÑO EL CARGO DE AUXILIAR ADMINISTRATIVO, EN LA DIVISION ADMINISTRATIVA FINANCIERA EL SEIBO.</t>
  </si>
  <si>
    <t xml:space="preserve">061891 </t>
  </si>
  <si>
    <t>PAGO INDEMN. Y VAC. (20 DIAS CORRESPONDIENTE AL AÑO 2019 Y 25 DEL 2020), QUIEN DESEMPEÑO EL CARGO DE AUXILIAR ADMINISTRATIVO, EN LA DIRECCION DE PROGRAMAS Y PROYECTOS ESPECIALES.</t>
  </si>
  <si>
    <t xml:space="preserve">061892 </t>
  </si>
  <si>
    <t>PAGO INDEMN. Y VAC. (20 DIAS CORRESPONDIENTE AL AÑO 2019 Y 25 AL 2020) QUIEN DESEMPEÑO EL CARGO DE AUXILIAR ADMINISTRATIVO, EN LA DIRECCION DE PROGRAMAS Y PROYECTOS ESPECIALES.</t>
  </si>
  <si>
    <t xml:space="preserve">061893 </t>
  </si>
  <si>
    <t>PAGO INDEMN. Y VAC. (25 DIAS CORRESP. AL AÑO 2019 Y 25 DEL 2020), QUIEN DESEMPEÑO EL CARGO DE AYUDANTE DE OPERACIONES Y MANTENIMIENTO, EN LA DIVISION DE TRATAMIENTO DE AGUA LA ALTAGRACIA.</t>
  </si>
  <si>
    <t xml:space="preserve">061894 </t>
  </si>
  <si>
    <t>PAGO INDEMN. Y VAC. (25 DIAS CORRESP. AL AÑO 2019 Y 25 AL 2020), QUIEN DESEMPEÑO EL CARGO DE AYUDANTE DE OPERACIONES Y MANTENIMIENTO, EN LA DIVISION DE TRATAMIENTO DE AGUA LA ALTAGRACIA.</t>
  </si>
  <si>
    <t xml:space="preserve">061895 </t>
  </si>
  <si>
    <t>PAGO VAC. (20 DIAS CORRESP. AL AÑO 2019 Y 19 DEL 2020), QUIEN DESEMPEÑO EL CARGO DE ENCARGADO (A), EN LA DIVISION DE MANT. DE REDES COLECTORAS DE AGUAS RESIDUALES.</t>
  </si>
  <si>
    <t xml:space="preserve">061896 </t>
  </si>
  <si>
    <t>PAGO VAC. (20 DIAS CORRESP. AL AÑO 2019 Y 20 AL 2020), QUIEN DESEMPEÑO EL CARGO DE ANALISTA DE RECURSOS HUMANOS, EN EL DEPARTAMENTO DE ORGANIZACION DEL TRABAJO Y COMPENSACION.</t>
  </si>
  <si>
    <t xml:space="preserve">061897 </t>
  </si>
  <si>
    <t>PAGO FACT. NOS. B1500015483, 15486/30-7, 15528/20, 15544, 15545/30-08,15530, 15563/14-09-2021, ORDEN DE COMPRA OC2021-0183, AQUISICION DE UTENSILIOS PARA LA DIVISION DE PROTOCOLO Y EVENTOS QUE SERAN UTILIZADOS DURANTE LAS DIFERENTES ACITIVIDADES DE NUESTRA INSTITUCION.</t>
  </si>
  <si>
    <t xml:space="preserve">061898 </t>
  </si>
  <si>
    <t>PAGO INDEMN. Y VAC. (20 DIAS CORRESP. AL AÑO 2019 Y 20 DEL 2020), QUIEN DESEMPEÑO EL CARGO DE RECOLECTOR DE MUESTRAS, EN EL DEPARTAMENTO PROVINCIAL SAMANA.</t>
  </si>
  <si>
    <t xml:space="preserve">061899 </t>
  </si>
  <si>
    <t>PAGO INDEMN. Y VAC. (20 DIAS CORRESPONDIENTE AL AÑO 2019 Y 20 AL 2020), QUIEN DESEMPEÑO EL CARGO DE RECOLECTOR DE MUESTRAS, EN EL DEPARTAMENTO PROVINCIAL SAMANA.</t>
  </si>
  <si>
    <t xml:space="preserve">061900 </t>
  </si>
  <si>
    <t>PAGO INDEMN. Y VAC. (25 DIAS CORRESP. AL AÑO 2019 Y 30 DEL 2020), QUIEN DESEMPEÑO EL CARGO DE CHOFER II, EN LA DIVISION ADMINISTRATIVA PROV. SAN JUAN DE LA MAGUANA.</t>
  </si>
  <si>
    <t xml:space="preserve">061901 </t>
  </si>
  <si>
    <t>PAGO FACT. NO. B1500000006/01-11-2021 ORDEN COMPRA OC2021-0271, ADQUISICION DE CABLEADO ESTRUCTURADO Y HERRAMIENTAS DE TRABAJO, PARA LA READECUACION Y/O AUTOMATIZACION DE LAS SUCURSALES DEL INAPA.</t>
  </si>
  <si>
    <t xml:space="preserve">061902 </t>
  </si>
  <si>
    <t>PAGO FACT. NO. B1500000135/04-11-2021 ORDEN DE COMPRA OC2021-0275 ADQUISICION DE MATERIALES DE HIGIENE, LOS CUALES SERAN UTILIZADOS EN EL NIVEL CENTRAL, KM.18 Y OFICINAS PROVINCIALES.</t>
  </si>
  <si>
    <t xml:space="preserve">061903 </t>
  </si>
  <si>
    <t>PAGO FACT. NOS. B1500000030/10-08, 32, 34, 36, 37, 38/11-10-2021,  ORDEN DE SERVICIO NO. OS2021-0528, SERVICIO DISTRIBUCION DE AGUA EN DIFERENTES SECTORES Y COMUNIDADES DE LA PROVINCIA BARAHONA. CORRESP. A   30 DIAS DE MARZO,  11 DIAS DE ABRIL, 06 DIAS DE MAYO, 16 DIAS DE JUNIO, 18  DIAS DE JULIO Y  10 DIAS DE  AGOSTO/2021.</t>
  </si>
  <si>
    <t xml:space="preserve">061904 </t>
  </si>
  <si>
    <t>PAGO FACT. NO.B1500000334/11-11-2021, ORDEN DE SERVICIO. OS2021-0495, COLOCACION DE PUBLICIDAD INSTITUCIONAL DURANTE 06 (SEIS) MESES, EN PROGRAMA DE TELEVISION ¨HOY MISMO¨ TRANSMITIDO POR EL CANAL 9 DE COLOR VISION DE LUNES A VIERNES EN HORARIO DE 5:00 AM A 8:00 AM, CORRESP. AL PERIODO DEL 10 DE OCTUBRE AL 10 DE NOVIEMBRE/2021.</t>
  </si>
  <si>
    <t xml:space="preserve">061905 </t>
  </si>
  <si>
    <t>PAGO FACT. NOS. B1500000041, 42/29-10-2021 ORDENES DE SERVICIO NOS. OS2021-0755,0757, SERVICIO DE NOTARIO PARA EL  ACTO DE APERTURA DE LA LICITACITAÓN PÚBLICA NACIONAL NO. INAPA-CCC-LPN-2021-0028 OFERTAS TECNICAS (SOBRE A) PARA EL "MEJORAMIENTO ALCANTARILLADO SANITARIO DE EL VALLE Y LOS HATILLOS, PROVINCIA HATO MAYOR, ZONA VI", COMPARACION DE PRECIOS NO.INAPA-CCC-CP-2021-0057 OFERTAS TECNICAS (SOBRE A) PARA LA "CONSTRUCCION Y REHABILITACION LÍNEA DE CONDUCCIÓN, PROVINCIA MONSEÑOR NOUEL, ZONA V".</t>
  </si>
  <si>
    <t xml:space="preserve">061906 </t>
  </si>
  <si>
    <t>1ER ABONO, INDEMN. Y VAC. CORRESP. A (30 DIAS DEL AÑO 2019 Y 30 DEL 2020), QUIEN DESEMPEÑO LA FUNCION DE ENCARGADO (A), EN EL DEPART.TECNICO.</t>
  </si>
  <si>
    <t xml:space="preserve">061907 </t>
  </si>
  <si>
    <t>PAGO VAC. (15 DIAS CORRESP. AL AÑO 2020),  QUIEN DESEMPEÑO EL CARGO DE ENCARGADO (A), EN LA DIVISION DE TRANSPORTACION.</t>
  </si>
  <si>
    <t xml:space="preserve">061908 </t>
  </si>
  <si>
    <t>PAGO INDEMN. Y VAC. (30 DIAS CORRESP. AL AÑO 2019 Y 30 DEL 2020), QUIEN DESEMPEÑO EL CARGO DE CONSERJE, EN LA DIVISION ADMINISTRATIVA FINANCIERA EL SEIBO.</t>
  </si>
  <si>
    <t xml:space="preserve">061909 </t>
  </si>
  <si>
    <t>PAGO INDEMN. Y VAC.(30 DIAS CORRESP. AL AÑO 2019 Y 30 AL 2020), QUIEN DESEMPEÑO EL CARGO DE CONSERJE EN LA DIVISION ADMINISTRATIVA FINANCIERA EL SEIBO.</t>
  </si>
  <si>
    <t xml:space="preserve">061910 </t>
  </si>
  <si>
    <t>REPOSICION FONDO CAJA CHICA DE LA UNIDAD ADMINISTRATIVA DE BAYAGUANA ZONA IV CORRESP. AL PERIODO DEL 19-10 AL 09-11-2021. RECIBOS DE DESEMBOLSO DEL 0104 AL 0110.</t>
  </si>
  <si>
    <t xml:space="preserve">061911 </t>
  </si>
  <si>
    <t>REPOSICION FONDO CAJA CHICA DE LA DIRECCION EJECUTIVA CORRESP. AL PERIODO DEL 28-10 AL 23-11-2021, RECIBOS DE DESEMBOLSO DEL 10457 AL 10495.</t>
  </si>
  <si>
    <t xml:space="preserve">061912 </t>
  </si>
  <si>
    <t>PAGO FACT. NOS. B1500000006/08-10, 07/01-11-2021 SERVICIO DE GPS USADOS POR EL INAPA CORRESP. A LOS MESES DE OCTUBRE Y NOVIEMBRE/2021,.</t>
  </si>
  <si>
    <t xml:space="preserve">061913 </t>
  </si>
  <si>
    <t>1ER ABONO, INDEMN. Y VAC. CORRESP. A (30 DIAS DEL AÑO 2019 Y 27 DEL 2020), QUIEN DESEMPEÑO EL CARGO DE TECNICO ADMINISTRATIVO, DIVISION DE ALMACEN DE EQUIPOS.</t>
  </si>
  <si>
    <t xml:space="preserve">061914 </t>
  </si>
  <si>
    <t>PAGO INDEMN. Y VAC. (30 DIAS CORRESP. AL AÑO 2019 Y 28 DEL 2020), QUIEN DESEMPEÑO EL CARGO DE DIGITADOR, EN LA DIRECCION DE OPERACIONES.</t>
  </si>
  <si>
    <t xml:space="preserve">061915 </t>
  </si>
  <si>
    <t>PAGO INDEMN. Y VAC. (30 DIAS CORRESP. AL AÑO 2019 Y 28 AL 2020), QUIEN DESEMPEÑO EL CARGO DE DIGITADOR, EN LA DIRECCION DE OPERACIONES.</t>
  </si>
  <si>
    <t xml:space="preserve">061916 </t>
  </si>
  <si>
    <t>PAGO VAC. (30 DIAS CORRESP.AL AÑO 2016 Y 30 DIAS DEL AÑO 2017) QUIEN DESEMPEÑO EL CARGO DE TECNICO ADMINISTRATIVO EN PERSONAL EN TRAMITE DE PENSION.</t>
  </si>
  <si>
    <t xml:space="preserve">061917 </t>
  </si>
  <si>
    <t xml:space="preserve"> PAGO COMPLETIVO RETENCION DEL (10%) DEL IMPUESTO SOBRE LA RENTA DESCONTADO A HONORARIOS PROFESIONALES, CORRESP. A OCTUBRE/2021.</t>
  </si>
  <si>
    <t xml:space="preserve">061918 </t>
  </si>
  <si>
    <t>APORTE DE LA INSTITUCION CONFORME AL ACUERDO DE COLABORACION ENTRE EL INSTITUTO NACIONAL DE AGUAS POTABLES Y ALCANTARILLADOS (INAPA) Y LA FUNDACION FRANCINA HUNGRIA, EN FECHA DE 28 DE JUNIO DEL AÑO 2021, PARA LA EJECUCION Y DESARROLLO DE ACTIVIDADES CONJUNTAS Y RECIPROCAS EN PROCURA DE FORMAR A LOS COLABORADORES DEL INAPA, PROMOVIENDO ESPACIOS DE COMUNICACION DE LAS ACCIONES DE MANEJOS RESPONSABLE DE LOS RECURSOS DEL AGUA, CORRESP. A LOS MESES OCTUBRE, Y NOVIEMBRE/2021 ACUERDO DE FECHA 28 DE JUNIO DEL  AÑO 2021.</t>
  </si>
  <si>
    <t xml:space="preserve">EFT-6936 </t>
  </si>
  <si>
    <t>PAGO FACT. NO. B0226728222,24/01-10-2021, DESCONTADO DE LA INDEMN. Y VAC. QUIEN DESEMPEÑO EL CARGO DE CHOFER I, EN LA DIVISION ADMINISTRATIVA PROV. SAN JUAN DE LA MAGUANA.</t>
  </si>
  <si>
    <t xml:space="preserve">EFT-6937 </t>
  </si>
  <si>
    <t>PAGO FACT. NO. B1500000060/04-10-2021, ORDEN DE SERVICIO NO. OS2021-0298 SERVICIO DE DISTRIBUCION DE AGUA CON CAMION CISTERNA EN DIFERENTES SECTORES Y COMUNIDADES DE LA PROVINCIA DUARTE, CORRESP. A 30  DIAS DE SEPTIEMBRE/2021.</t>
  </si>
  <si>
    <t xml:space="preserve">EFT-6938 </t>
  </si>
  <si>
    <t>PAGO FACT. NO. B1500000287/18-10-2021 ORDEN DE COMPRA NO.OC2021-0243, ADQUISICION DE AIRES ACONDICIONADOS PARA SER UTILIZADOS EN EL SEGUNDO NIVEL DE LA CAFETERIA DEL NIVEL CENTRAL Y EN LOS DIFERENTES ACUEDUCTOS DEL INAPA.</t>
  </si>
  <si>
    <t xml:space="preserve">EFT-6939 </t>
  </si>
  <si>
    <t>PAGO FACT.  NO. B1500000022/05-11-2021 ORDEN DE SERVICIO NO. OS2021-0637, DISTRIBUCION DE AGUA EN DIFERENTES SECTORES Y COMUNIDADES DE LA PROVINCIA ELIAS PIÑA, CORRESP. A 31  DIAS  DE OCTUBRE/2021.</t>
  </si>
  <si>
    <t xml:space="preserve">EFT-6940 </t>
  </si>
  <si>
    <t>PAGO FACT. NOS.B1500171994/23-09, 3022/01-10-2021, CORRESP.AL MES DE .</t>
  </si>
  <si>
    <t xml:space="preserve">EFT-6941 </t>
  </si>
  <si>
    <t>PAGO FACT. NO. B1500000151/08-10-2021,ORDEN DE SERVICIO NO. OS2021-0752, DISTRIBUCION DE AGUA EN DIFERENTES SECTORES Y COMUNIDADES DE LA PROVINCIA MONTE CRISTI, SEGUN CONTRATO NO. 032/2019, (ADENDUM 01/2021),  CORRESP.  A 25 DIAS DE NOVIEMBRE/2020.</t>
  </si>
  <si>
    <t xml:space="preserve">EFT-6942 </t>
  </si>
  <si>
    <t>PAGO FACT. NO.B1500000072/10-11-2021 ORDEN DE SERVICIO OS2021-0803 SERVICIO DE NOTARIO PARA EL ACTO DE APERTURA DE LA COMPARACION DE PRECIOS NO. INAPA-CCC-CP-2021-0051 OFERTAS ECONOMICAS (SOBRE B) PARA LA " CONSTRUCCION OBRA DE TOMA Y ESTACION DE BOMBEO ACUEDUCTO GUANUMA LOS BOTADOS, PROVINCIA MONTE PLATA-SANTO DOMINGO" .</t>
  </si>
  <si>
    <t xml:space="preserve">EFT-6943 </t>
  </si>
  <si>
    <t>PAGO FACT. NO. B1500000021/11-11-2021 ORDEN DE SERVICIO OS2021-0801, SERVICIO DE NOTARIO PARA EL ACTO DE APERTURA DE LA COMPARACIÓN DE PRECIOS, NO. INAPA-CCC-CP-2021-0067 OFERTA TECNICAS (SOBRE A) PARA LA "PERFORACION, LIMPIEZA Y AFORO DE NUEVOS POZOS PARA EL REFORZAMIENTO DE VARIOS ACUEDUCTOS CONSTRUCCION DE FILTRANTES DE AGUAS RESIDUALES EN DIFERENTES PROVINCIAS DE LAS REGIONES NORTE, SUR Y ESTE".</t>
  </si>
  <si>
    <t xml:space="preserve">EFT-6944 </t>
  </si>
  <si>
    <t>PAGO FACT. NO. B1500000004/03-11-2021, ORDEN DE SERVICIO NO. OS2021-0618, DISTRIBUCION DE AGUA EN DIFERENTES SECTORES Y COMUNIDADES DE LA PROVINCIA AZUA, CORRESP. A   29  DIAS DE OCTUBRE/2021.</t>
  </si>
  <si>
    <t xml:space="preserve">EFT-6945 </t>
  </si>
  <si>
    <t>PAGO FACT. NO. B1500000059/01-11-2021 ORDEN DE SERVICIO OS2021-0758, SERVICIO DE NOTARIO PARA EL ACTO DE APERTURA DE LA LICITACION PUBLICA NACIONAL NO. INAPA-CCC-LPN-2021-0028 OFERTA TECNICAS (SOBRE A) PARA EL "MEJORAMIENTO ALCANTARILLADO SANITARIO DE EL VALLE Y LOS HATILLOS, PROVINCIA HATO MAYOR, ZONA VI".</t>
  </si>
  <si>
    <t xml:space="preserve">EFT-6946 </t>
  </si>
  <si>
    <t>NULO</t>
  </si>
  <si>
    <t xml:space="preserve">EFT-6947 </t>
  </si>
  <si>
    <t>PAGO FACT. NOS.B1500003260, 3261/17-09-2021, ORDENES DE SERVICIO NOS. OS2021- 0611, OS2021-0610, PUBLICACION EN DOS (2)  PERIODICOS  DE CIRCULACION NACIONAL, DURANTE DOS (2) DIAS CONSECUTIVOS, EN EL MES DE AGOSTO DEL AÑO 2021  PARA  PROCESOS DE LICITACION PUBLICA NACIONAL NO. INAPA-CCC-LPN-2021-0023 , 0024, CORRESP. AL PERIODO DEL 02-08-2021 HASTA 03-08-2021.</t>
  </si>
  <si>
    <t xml:space="preserve">EFT-6948 </t>
  </si>
  <si>
    <t>PAGO FACT. NO. B1500000025/27-10-2021 ORDEN DE SERVICIO OS2021-0740, SERVICIO DE NOTARIO PARA EL ACTO DE APERTURA DE LA COMPARACIÓN DE PRECIOS NO. INAPA-CCC- CP-2021-0064 OFERTA TECNICAS (SOBRE A ),  PARA  LA "ADQUISICIÓN DE DISPENSADORES DE COMBUSTIBLE PARA SER INSTALADOS EN LAS DIFERENTES ESTACIONES DE COMBUSTIBLE A NIVEL NACIONAL DEL INAPA".</t>
  </si>
  <si>
    <t xml:space="preserve">EFT-6949 </t>
  </si>
  <si>
    <t>APORTES PATRONALES DE LA INSTITUCION AL SISTEMA DE SEGURIDAD SOCIAL, CORRESP. AL MES DE NOVIEMBRE /2021 RECARGOS E INTERESES POR  NOVEDADES ATRASADAS REPORTADAS EN EL PRESENTE MES, CORRESP. AL PERIODO  MAYO-OCTUBRE/2021, SEGUN FACTURA S/N  D/F 30-11-2021, REFERENCIA NOS1120-2121-1886-7816, 1120-2121-1886-7867, 1020-2121-1898-8358, 0920-2121-1898-8729, 0820-2121-1899-0296, 0720-2121-1942-1610, 0620-2121-1942-2576, 0520-2121-1942-4483.</t>
  </si>
  <si>
    <t xml:space="preserve">EFT-6950 </t>
  </si>
  <si>
    <t>PAGO FACT. NO. B0225687570/05-08, 8722/09-08, 8998/10-08, 91996,97/20-08, 95794/02-09, 97654,57/08-09, 959963/16-09, 963879/29-09-2021, DESCONTADO DE LA INDEMN. Y VAC. QUIEN DESEMPEÑO EL CARGO DE DIGITADOR, EN LA DIRECCION DE OPERACIONES.</t>
  </si>
  <si>
    <t xml:space="preserve">EFT-6951 </t>
  </si>
  <si>
    <t>PAGO FACT. NO. B1500000348/02-11-2021 ORDEN DE SERVICIO NO. OS2021-0782, SERVICIO DE NOTARIO PARA EL ACTO DE APERTURA DE LA LICITACION PUBLICA NACIONAL  NO.INAPA-CCC-LPN-2021-0030, OFERTAS TECNICAS (SOBRE A) PARA LA "ADQUISICION  DE UN (01) SOFTWARE PARA LA GESTION DE LOS SERVICIOS DE LA DIRECCION DE PLANIFICACION Y DESARROLLO DEL INAPA".</t>
  </si>
  <si>
    <t xml:space="preserve">061920 </t>
  </si>
  <si>
    <t>PAGO COMPLETIVO RETENCION DEL 5% DEL IMPUESTO SOBRE LA RENTA DESCONTADO A CONTRATISTAS SEGUN LEY 253/12, CORRESP. AL MES DE OCTUBRE/2021.</t>
  </si>
  <si>
    <t xml:space="preserve">061921 </t>
  </si>
  <si>
    <t>PAGO FACT. NOS. B1500000344/26-08, 365/28-09-2021 ORDENES DE COMPRA NOS. OC2021-0232, 0252, COMPRA DE MATERIALES DE , HIGIENE LOS CUALES SERAN UTILIZADOS EN EL NIVEL CENTRAL, ALMACEN KM. 18 Y OFICINAS ZONALES,  ADQUISICIÓN DE HERRAMIENTAS PARA USO DE LA DIVISION DE PLANTA FISICA DE LA SEDE CENTRAL DEL INAPA.</t>
  </si>
  <si>
    <t xml:space="preserve">061922 </t>
  </si>
  <si>
    <t>PAGO FACT. NOS.B1500000041, 42/15-11-2021 ORDENES DE SERVICIO NOS.OS2021-0808, 0814, SERVICIO DE NOTARIO PARA LOS  ACTO DE APERTURA DE LA COMPARACION DE PRECIOS LICITACION PUBLICA NACIONAL NOS.INAPA-CCC-CP-2021-0061, 0040, OFERTAS TECNICAS  (SOBRE A, B) PARA LA  "ADQUISICION DE MOBILIARIOS, PARA SER UTILIZADOS EN LAS OFICINAS DE LA SEDE CENTRAL INAPA, NEUMATICOS PARA SER USADOS EN LOS VEHICULOS DE LA INSTITUCIÓN.</t>
  </si>
  <si>
    <t xml:space="preserve">061923 </t>
  </si>
  <si>
    <t>PAGO AVANCE 20% AL CONTRATO NO.050/2021 ORDEN DE COMPRA OC2021-0287, "ADQUISICIÓN DE TUBOS Y TUBERIAS DE ACERO Y PVC PARA SER UTILIZADOS EN TODOS LOS ACUEDUCTOS DEL INAPA".</t>
  </si>
  <si>
    <t xml:space="preserve">061924 </t>
  </si>
  <si>
    <t>PAGO VAC. (15 DIAS CORRESP. AL AÑO 2019 Y 15 AL 2020), QUIEN DESEMPEÑO EL CARGO DE ANALISTA DE CATASTRO DE REDES, EN LA DIRECCION DE OPERACIONES.</t>
  </si>
  <si>
    <t xml:space="preserve">061925 </t>
  </si>
  <si>
    <t>PAGO INDEMN. Y VAC. (15 DIAS CORRESP. AL AÑO 2019 Y 15 DEL 2020), QUIEN DESEMPEÑO EL CARGO DE AUXILIAR ADMINISTRATIVO, EN EL DEPARTAMENTO ADMINISTRATIVO.</t>
  </si>
  <si>
    <t xml:space="preserve">061926 </t>
  </si>
  <si>
    <t>REPOSICION FONDO CAJA CHICA DE LA PROVINCIA SANCHEZ RAMIREZ ZONA III CORRESP. AL PERIODO DEL 12-08 AL 02-11-2021. RECIBOS DE DESEMBOLSO DEL 1032 AL 1065 SEGUN RELACION DE GASTOS.</t>
  </si>
  <si>
    <t xml:space="preserve">061927 </t>
  </si>
  <si>
    <t>PAGO FACT. NOS. B1500000076/14-10, 77/14-10, 78/14-10-2021, ORDEN DE SERVICIO NO.OS2021-0558, COLOCACION DE PUBLICIDAD INSTITUCIONAL DURANTE 03 (TRES) MESES DE 08 ( OCHO) CUÑAS EN EL PROGRAMA TELEVISIVO " RESUMEN NOTICIOSO DEL ESTE" TRANSMITIDO LOS SABADOS EN HORARIO DE 9:00 PM A 10:30 PM  POR EL CANAL VARO VISION, CANAL 30 DE ASTER, CORRESP. AL PERIODO DEL 22 JUNIO AL 22 DE SEPTIEMBRE/2021.</t>
  </si>
  <si>
    <t xml:space="preserve">061928 </t>
  </si>
  <si>
    <t>PAGO FACT. NO. B1500000266/28-10-2021 ORDEN DE COMPRA OC2021-0269, COMPRA DE 5000 UNIDADES DE PORTA CARNET RIGIDO VERTICAL.</t>
  </si>
  <si>
    <t xml:space="preserve">061929 </t>
  </si>
  <si>
    <t>REPOSICION FONDO CAJA CHICA DE LA DIRECCION COMERCIAL CORRESP. AL PERIODO DEL 20-09 AL 22-11-2021.</t>
  </si>
  <si>
    <t xml:space="preserve">061930 </t>
  </si>
  <si>
    <t>APORTE ECONOMICO PARA LA CELEBRACIÓN DE LA "5TA EDICIÓN DE LA LIGA NACIONAL BALONCESTO FEMENINO", REALIZADO POR LA FEDERACIÓN DOMINICANA DE BALONCESTO, (FEDOMBAL), CELEBRADO EL PASADO DIA 12 DEL MES AGOSTO DEL 2021.</t>
  </si>
  <si>
    <t xml:space="preserve">061931 </t>
  </si>
  <si>
    <t>PAGO FACT. NO. B1500000031/18-11-2021, ALQUILER APARTAMENTO HABITADO POR EL PERSONAL DE SUPERVISION ACUEDUCTO VILLA JARAGUA, DEL MUNICIPIO NEYBA, PROVINCIA BAHORUCO, ADENDUM NO.01/2020, CORRESP. A LOS  MESES DE JUNIO, JULIO, AGOSTO/2021.</t>
  </si>
  <si>
    <t xml:space="preserve">EFT-6952 </t>
  </si>
  <si>
    <t>PAGO FACT. NOS.B0225889603,04/12-08, 94776/25-08, 801200/09-09, 4150/16-09, 8845/27-09-2021, DESCONTADO DE LAS VAC., QUIEN DESEMPEÑO EL CARGO DE ANALISTA DE CATASTRO DE REDES, EN LA DIRECCION DE OPERACIONES.</t>
  </si>
  <si>
    <t xml:space="preserve">EFT-6953 </t>
  </si>
  <si>
    <t>PAGO FACT. NO. B0225946250/18-08-2021, DESCONTADO DE LA INDEMNIZACION Y VAC., QUIEN DESEMPEÑO EL CARGO DE AUXILIAR ADMINISTRATIVO, EN EL DEPARTAMENTO ADMINISTRATIVO,.</t>
  </si>
  <si>
    <t xml:space="preserve">EFT-6954 </t>
  </si>
  <si>
    <t>PAGO FACT.NOS.B1500000012/11-11, 08/03-08, 09/01-09, 10/06-10, 11/06-11-2021, ORDENES DE SERVICIOS NOS.OS2021-0183,  OS2021-0647, ABASTECIMIENTO DE AGUA EN DIFERENTES SECTORES Y COMUNIDADES DE LA PROVINCIA MONTECRISTI, CORRESP. A 26  DIAS DE JUNIO, 27 DIAS DE JULIO, 26 DIAS DE AGOSTO, 27 DIAS DE SEPTIEMBRE, 26 DIAS DE OCTUBRE/2021.</t>
  </si>
  <si>
    <t xml:space="preserve">EFT-6955 </t>
  </si>
  <si>
    <t>PAGO FACT. NO.B1500000011/05-10-2021, ORDEN DE SERVICIO NO. OS2021-0681, DISTRIBUCION DE AGUA EN DIFERENTES SECTORES Y COMUNIDADES DE LA PROVINCIA VALVERDE-MAO, CORRESP. 27   DIAS DE  SEPTIEMBRE/2021.</t>
  </si>
  <si>
    <t xml:space="preserve">EFT-6956 </t>
  </si>
  <si>
    <t>PAGO FACT. NO. B1500000010/01-11-2021, ALQUILER LOCAL COMERCIAL EN EL MUNICIPIO SAN FRANCISCO DE MACORIS, PROVINCIA DUARTE, CORRESP. AL MES DE NOVIEMBRE/2021.</t>
  </si>
  <si>
    <t xml:space="preserve">EFT-6957 </t>
  </si>
  <si>
    <t>PAGO FACT. NOS. B1500000026, 27/16-11-2021 ORDENES DE SERVICIO OS2021-0823, 0820 SERVICIO DE NOTARIO PARA EL ACTO DE APERTURA DE LA LICITACIÓN PÚBLICA NACIONAL NOS.INAPA-CCC-LPN-2021-0034, 0035 OFERTAS TECNICAS (SOBRE A) PARA LA "AMPLIACIÓN RED DISTRIBUCCIÓN ACUEDUCTO CONSUELO, PROVINCIA SAN PEDRO DE MACORIS, ZONA VI", CONSTRUCCION ESTACIÓN DE BOMBEO, LINEA DE IMPULSIÓN Y PLANTA DEPURADORA, ALCANTARILLADO SANITARIO SABANA DE LA MAR PROVINCIA HATO MAYOR, ZONA VI".</t>
  </si>
  <si>
    <t xml:space="preserve">061933 </t>
  </si>
  <si>
    <t>PAGO FACT. NO. B1500000013/28-10-2021,  ALQUILER LOCAL COMERCIAL  EN SAN JUAN DE LA MAGUANA,  PROVINCIA SAN JUAN,  CORRESP. A LOS MESES DE ENERO, FEBRERO, MARZO, ABRIL, MAYO, JUNIO, JULIO, AGOSTO, SEPTIEMBRE, OCTUBRE/2021.</t>
  </si>
  <si>
    <t xml:space="preserve">061934 </t>
  </si>
  <si>
    <t>PAGO FACT. NO.B1500000006/24-11-2021, ALQUILER LOCAL COMERCIAL EN LA AVENIDA MARIA TRINIDAD SANCHEZ NO.71, ESQUINA CALLE ORFELICIA, MUNICIPIO ESPERANZA, PROVINCIA VALVERDE , CORRESP. A 21 DIAS DE MAYO, Y LOS MESES DE JUNIO, JULIO, AGOSTO, SEPTIEMBRE, OCTUBRE/2021.</t>
  </si>
  <si>
    <t xml:space="preserve">061935 </t>
  </si>
  <si>
    <t>PAGO FACT. NO.B1500000007/18-11-2021,  ALQUILER LOCAL COMERCIAL EN LA PROVINCIA PEDERNALES, CORRESP. AL MES DE NOVIEMBRE/2021.</t>
  </si>
  <si>
    <t xml:space="preserve">061936 </t>
  </si>
  <si>
    <t>PAGO FACT. NO.B1100009176/23-11-2021 ALQUILER LOCAL COMERCIAL EN COTUI PROVINCIA  SANCHEZ RAMIREZ , CORRESP. AL MES DE NOVIEMBRE/2021.</t>
  </si>
  <si>
    <t xml:space="preserve">061937 </t>
  </si>
  <si>
    <t xml:space="preserve">061938 </t>
  </si>
  <si>
    <t>PAGO FACT. NOS. B1500000043, 44/15-11-2021 ORDENES DE SERVICIO OS2021-0813, 0811, SERVICIO DE NOTARIO PARA EL ACTO DE APERTURA DE LA COMPARACIÓN DE PRECIOS NO.INAPA-CCC-CP-2021-0030, 0027 OFERTAS TECNICAS (SOBRE A) PARA EL "MEJORAMIENTO ACUEDUCTO TÁBARA ABAJO (COLOCACIÓN LÍNEA DE ADUCCIÓN.) PROVINCIA AZUA", PARA LA "REHABILITACIÓN PLANTA POTABILIZADORA DE 130 LPS E INTERCONEXIÓN AL DEPOSITÓ REGULADOR DE H.A.CAP.1,000,000 ACUEDUCTO MONTE PLATA, PROVINCIA MONTE PLATA, ZONA IV.</t>
  </si>
  <si>
    <t xml:space="preserve">061939 </t>
  </si>
  <si>
    <t>PAGO FACT. NO.B1100009177/23-11-2021, ALQUILER LOCAL COMERCIAL EN PIMENTEL, PROVINCIA DUARTE, CORRESP. AL MES DE NOVIEMBRE/2021.</t>
  </si>
  <si>
    <t xml:space="preserve">061940 </t>
  </si>
  <si>
    <t>REPOSICION FONDO CAJA CHICA DE LA PROVINCIA SAN JOSE DE OCOA ZONA IV CORRESP. AL PERIODO DEL 11-10 AL 11-11-2021, RECIBOS DE DESEMBOLSO DEL 0581 AL 0606.</t>
  </si>
  <si>
    <t xml:space="preserve">061941 </t>
  </si>
  <si>
    <t>REPOSICION FONDO CAJA CHICA DE LA PROVINCIA AZUA ZONA II CORRESP. AL PERIODO DEL 28-09 AL 29-10-2021, RECIBOS DE DESEMBOLSO DEL 1328 AL 1375.</t>
  </si>
  <si>
    <t xml:space="preserve">061942 </t>
  </si>
  <si>
    <t>REPOSICION FONDO CAJA CHICA DE LA ESTAFETA DE COBROS EN RIO SAN JUAN ZONA III CORRESP. AL PERIODO DEL 02-09  AL 21-10-2021, RECIBOS DE DESEMBOLSO DEL 0190 AL 0204.</t>
  </si>
  <si>
    <t xml:space="preserve">061943 </t>
  </si>
  <si>
    <t>PAGO FACT. NO.B1500000174/10-11-2021, ORDEN DE SERVICIO NO. OS2021- 0632,  COLOCACION DE PUBLICIDAD INSTITUCIONAL DURANTE 06 (SEIS) MESES, EN PAGINA WEB. HTTPS://CIUDADORIENTAL.COM.  CORRESP.E AL PERIODO DEL 01-10-2021 HASTA 01-11-2021.</t>
  </si>
  <si>
    <t xml:space="preserve">061944 </t>
  </si>
  <si>
    <t>PAGO FACT. NO. B1500000032/10-09-2021 ORDEN DE SERVICIO OS2021-0717, SERVICIO DE NOTARIO PARA EL ACTO DE APERTURA DE LA COMPARACIÓN DE PRECIOS NO.INAPA-CCC-CP-2021-0021, OFERTAS TECNICAS (SOBRE A) PARA LA "ADQUISICIÓN DE ARENA PARA FILTROS RAPIDO EN MTS3 Y CAPA TORPEDO PARA SER UTILIZADOS EN TODOS LOS ACUEDUCTOS Y SISTEMAS DEL INAPA.</t>
  </si>
  <si>
    <t xml:space="preserve">061945 </t>
  </si>
  <si>
    <t>PAGO FACT. NO. B1500000107/28-10-2021 ORDEN DE SERVICIO OS2021-0765, SERVICIO DE NOTARIO PARA EL ACTO DE APERTURA DE LA COMPARACIÓN DE PRECIOS NO.INAPA-CCC-CP2021-0031 OFERTAS ECONÓMICAS (SOBRE B), PARA LA "REHABILITACIÓN DEPOSITO METALICO, ACUEDUCTO MULTIPLE DUVERGE-LA COLONIA VENGAN A VER, PROVINCIA INDEPENDENCIA, ZONA VIII".</t>
  </si>
  <si>
    <t xml:space="preserve">EFT-6958 </t>
  </si>
  <si>
    <t>PAGO FACT. NO. B1500003334/14-10-2021 ORDEN DE SERVICIO OS2021-0650, PUBLICACION EN UN MEDIO(1) DE CIRCULACIÓN NACIONAL, DOS DIAS CONSECUTIVOS: LUNES 06 Y MARTES 07 DE SEPTIEMBRE DEL AÑO 2021 "ADQUISICION DE UN (01) SOFTWARE PARA LA GESTIÓN DE LOS SERVICIOS DE LA DIRECCIÓN Y DESARROLLO DEL INAPA.</t>
  </si>
  <si>
    <t>EFT-6959</t>
  </si>
  <si>
    <t>PAGO FACT. NO.B1500000005/14-11-2021,  ALQUILER LOCAL COMERCIAL CALLE DUARTE, MUNICIPIO SANCHEZ, PROVINCIA SANTA BARBARA DE SAMANA, CORRESP. AL MES DE NOVIEMBRE/2021.</t>
  </si>
  <si>
    <t>EFT-6960</t>
  </si>
  <si>
    <t>PAGO FACT. NOS. B1500001325,26,27,28,30/16-11-2021 CONTRATOS NOS. 6395, 6396, 6397, 6398, 6415,  CONSUMO ENERGETICO DE LAS LOCALIDADES ARROYO SULDIDO, LAS COLONIAS, RANCHO ESP, AGUA SABROSA,  LA BARBACOA,  LA COLONIA RANCHO ESPAÑOL,  PROVINCIA SAMANA, CORRESP. AL MES DE NOVIEMBRE/2021.</t>
  </si>
  <si>
    <t>EFT-6961</t>
  </si>
  <si>
    <t>PAGO FACT. NOS.B1500000003/22-10, 04/03-11-2021, ORDEN DE SERVICIO NO. OS2021-0672, DISTRIBUCION DE AGUA EN DIFERENTES SECTORES Y COMUNIDADES DE LA PROVINCIA SAN CRISTOBAL, CORRESP. A 30 DIAS DE SEPTIEMBRE Y 31 DIAS DE OCTUBRE/2021.</t>
  </si>
  <si>
    <t>EFT-6962</t>
  </si>
  <si>
    <t>PAGO FACT. NOS B1500090291/08, 90293/11, 90295/15, 90296/18, 90299/23-11-2021 ORDEN DE COMPRA OC2021-0188, ADQUISICION DE (471.00 UNIDADES) DE BOTELLONES DE AGUA, PARA SER UTILIZADOS EN LOS DIFERENTES DEPARTAMENTOS DE LA INSTITUCION.</t>
  </si>
  <si>
    <t>EFT-6963</t>
  </si>
  <si>
    <t>PAGO FACT. NO. B1500003761/23-09-2021, ORDEN DE COMPRA NO. OC2021-0212, ADQUISICION DE CINCUENTA (50) DISCO DURO 2 TB, VEINTE (20) DISCO DURO 4 TB Y OCHENTA Y CINCO (85) DISCO DURO DE ESTADO SOLIDO DE 480 GB, PARA SER UTILIZADOS EN EQUIPOS DE VIDEO VIGILANCIA Y COMPUTADORAS DEL INAPA.</t>
  </si>
  <si>
    <t>EFT-6964</t>
  </si>
  <si>
    <t>PAGO FACT. NO.B1500000041/08-11-2021, ORDEN DE SERVICIO NO.OS2021-0802, SERVICIO DE NOTARIO PARA EL ACTO DE APERTURA DE LA COMPARACION DE PRECIOS NO.INAPA-CCC-CP-2021-0065 OFERTAS TECNICAS (SOBRE A) PARA LA "ADQUISICION DE MOBILIARIOS PARA SER UTILIZADOS EN LAS OFICINAS DE LA SEDE CENTRAL DEL INAPA".</t>
  </si>
  <si>
    <t>EFT-6965</t>
  </si>
  <si>
    <t>PAGO FACT. NOS. B1500000166, 167, 168, 169/12-11-2021 ORDEN DE COMPRA OC2021-0206, ADQUISICION DE SUSTANCIAS QUIMICAS (120,178.24 CLORO GAS DE 2, 000 LBS),  PARA SER UTILIZADOS  EN TODOS LOS ACUEDUCTOS DEL INAPA.</t>
  </si>
  <si>
    <t>EFT-6966</t>
  </si>
  <si>
    <t>PAGO FACT. NO. B1500000032/25-11-2021,   ALQUILER LOCAL COMERCIAL EN EL MUNICIPIO TENARES, PROVINCIA HERMANAS MIRABAL, CORRESP. AL MES DE NOVIEMBRE/2021.</t>
  </si>
  <si>
    <t xml:space="preserve">061946 </t>
  </si>
  <si>
    <t>REPOSICION FONDO CAJA CHICA DE LA DIRECCION DE OPERACIONES DESTINADO PARA CUBRIR GASTOS DE URGENCIA CORRESP. AL PERIODO DEL 26-10 AL 23-11-2021.</t>
  </si>
  <si>
    <t xml:space="preserve">061947 </t>
  </si>
  <si>
    <t>PAGO FACT. NO.B1500000039/08-11-2021,  ALQUILER LOCAL COMERCIAL EN RIO SAN JUAN, PROVINCIA MARIA TRINIDAD SANCHEZ, CORRESP. AL  MES DE NOVIEMBRE/2021.</t>
  </si>
  <si>
    <r>
      <t>061948</t>
    </r>
    <r>
      <rPr>
        <sz val="9"/>
        <color indexed="8"/>
        <rFont val="Arial"/>
        <family val="2"/>
      </rPr>
      <t/>
    </r>
  </si>
  <si>
    <r>
      <t>061949</t>
    </r>
    <r>
      <rPr>
        <sz val="9"/>
        <color indexed="8"/>
        <rFont val="Arial"/>
        <family val="2"/>
      </rPr>
      <t/>
    </r>
  </si>
  <si>
    <t xml:space="preserve">061950 </t>
  </si>
  <si>
    <t>PAGO FACT. NO.B1500000086/15-11-2021, ORDEN DE COMPRA OC2021-0296, ADQUISICION  DE MISCELANEOS (CAFE, AZUCAR CREMA Y AZUCAR BLANCA) LOS CUALES SERAN USADOS EN LOS DIFERENTES DEPARTAMENTOS DEL INAPA.</t>
  </si>
  <si>
    <t xml:space="preserve">061951 </t>
  </si>
  <si>
    <t>PAGO FACT. NO.B1100009188/22-11-2021,  ALQUILER LOCAL COMERCIAL, MUNICIPIO SAN JOSE DE OCOA, PROVINCIA  DE SAN JOSE DE OCOA, CORRESP. AL MES DE NOVIEMBRE/2021.</t>
  </si>
  <si>
    <t xml:space="preserve">061952 </t>
  </si>
  <si>
    <t>REPOSICION FONDO CAJA CHICA DE LA PROVINCIA EL SEIBO ZONA VI CORRESP. AL PERIODO DEL 14-10 AL 08-11-2021, RECIBOS DE DESEMBOLSO DEL 0915 AL 0954.</t>
  </si>
  <si>
    <t xml:space="preserve">061953 </t>
  </si>
  <si>
    <t>PAGO FACT. NO.B1100009178/23-11-2021,  ALQUILER LOCAL COMERCIAL  EN EL MUNICIPIO  LAGUNA SALADA, PROVINCIA VALVERDE, CORRESP. AL MES DE NOVIEMBRE/2021.</t>
  </si>
  <si>
    <t xml:space="preserve">EFT-6967 </t>
  </si>
  <si>
    <t>PAGO FACT. NO.B1500000013/03-11--2021, ORDEN DE SERVICIO NO.OS2021-0684,  DISTRIBUCION DE AGUA EN DIFERENTES SECTORES Y COMUNIDADES  DE LA PROVINCIA VALVERDE, MAO, CORRESP. A 29  DIAS DEL OCTUBRE /2021.</t>
  </si>
  <si>
    <t>EFT-6968</t>
  </si>
  <si>
    <t>PAGO FACT. NOS. B1500000045/07-10, 47/05-11-2021, ORDEN DE SERVICIO NO.OS2021-0710, SERVICIO DISTRIBUCION DE AGUA, EN DIFERENTES BARRIOS Y COMUNIDADES DE LA PROVINCIA PEDERNALES CORRESP.  A  29 DIAS DE SEPTIEMBRE Y 30 DIAS DE OCTUBRE/2021.</t>
  </si>
  <si>
    <t>EFT-6969</t>
  </si>
  <si>
    <t>PAGO FACT. NO. B1500000559/11, NOTA DE CREDITO NO.B0400000216/25-11-2021 (1,623,696.28), ORDEN DE COMPRA OC2021-0251, ADQUISICIÓN DE EQUIPOS TECNOLÓGICOS PARA SER UTILIZADOS EN DIFERENTES OFICINAS DE LA INSTITUCION.</t>
  </si>
  <si>
    <t>EFT-6970</t>
  </si>
  <si>
    <t>PAGO FACT. NO.B1500000177/04-11-2021, ORDEN DE SERVICIO NO.OS2021-0515, COLOCACION DE PUBLICIDAD INSTITUCIONAL DURANTE 06 (SEIS) MESES, EN PAGINA WEB,  " HTTPS://WWW.NOTICIASBAULDENADIE.NET",  EN LA PROVINCIA BARAHONA, CORRESP. AL PERIODO DEL 02 DE OCTUBRE AL 02 DE NOVIEMBRE/2021.</t>
  </si>
  <si>
    <t>EFT-6971</t>
  </si>
  <si>
    <t>PAGO FACT. NO.B1100009187/23-11-2021.  ALQUILER LOCAL COMERCIAL EN EL MUNICIPIO DE BAYAGUANA, PROVINCIA MONTE PLATA, CORRESP. AL MES DE NOVIEMBRE/2021.</t>
  </si>
  <si>
    <t>EFT-6972</t>
  </si>
  <si>
    <t>PAGO FACT. NO.B1100009190/22-11-2021, ALQUILER LOCAL COMERCIAL EN VILLA LA MATA, PROVINCIA SANCHEZ RAMIREZ, CORRESP.  AL MES DE NOVIEMBRE/2021.</t>
  </si>
  <si>
    <t>EFT-6973</t>
  </si>
  <si>
    <t>PAGO FACT. NO. B1500000054/ 01-11-2021, ORDEN DE SERVICIOS NO, OS2021-0709,  SERVICIO DE DISTRIBUCION DE AGUA EN DIFERENTES SECTORES Y COMUNIDADES DE LA PROVINCIA PEDERNALES, CORRESP. A 30 DIAS DE OCTUBRE/2021.</t>
  </si>
  <si>
    <t>EFT-6974</t>
  </si>
  <si>
    <t>PAGO FACT.  NO. B1500000035/03-11-2021, ORDEN DE SERVICIO NO. OS2021-0685,  ABASTECIMIENTO DE AGUA EN DIFERENTES SECTORES Y COMUNIDADES DE LA PROVINCIA MAO, VALVERDE, CORRESP. A 30 DIAS  DE OCTUBRE/2021.</t>
  </si>
  <si>
    <t>EFT-6975</t>
  </si>
  <si>
    <t>PAGO FACT. NO.B1500000849/08-10-2021, ORDEN DE COMPRA OC2021-0264, ADQUISICION DE VIGAS  PARA REPARACION Y REFORZAMIENTO DE FONDO DEPOSITO REGULADOR METALICO AC. NAVARRETE, PROVINCIA SANTIAGO.</t>
  </si>
  <si>
    <t xml:space="preserve">061954 </t>
  </si>
  <si>
    <t>REPOSICION FONDO CAJA CHICA DE LA PROVINCIA MONTECRISTI ZONA I CORRESP. AL PERIODO DEL 25-10 AL 18-11-2021, RECIBOS DE DESEMBOLSO DEL 0760 AL 0782.</t>
  </si>
  <si>
    <t xml:space="preserve">061955 </t>
  </si>
  <si>
    <t>PAGO FACT. NO. B1100009180/23-11-2021, ALQUILER DE LOCAL COMERCIAL UBICADO EN EL DISTRITO MUNICIPAL PALMAR DE OCOA, MUNICIPIO AZUA, PROVINCIA AZUA, CORRESP. AL MES DE NOVIEMBRE/2021.</t>
  </si>
  <si>
    <t xml:space="preserve">061956 </t>
  </si>
  <si>
    <t>PAGO FACT. NO. B1100009186/23-11-2021,  ALQUILER LOCAL COMERCIAL, MUNICIPIO SAN JUAN, PROVINCIA SAN JUAN, CORRESP. AL  MES DE NOVIEMBRE/2021.</t>
  </si>
  <si>
    <t xml:space="preserve">061957 </t>
  </si>
  <si>
    <t>PAGO FACT. NO.B1500000049/08-11-2021, ORDEN DE COMPRA OC2021-0279, ADQUISICION DE MATERIALES DE HIGIENE, LOS CUALES SERAN UTILIZADOS EN EL NIVEL CENTRAL, KM.18 Y OFICINAS PROVINCIALES.</t>
  </si>
  <si>
    <t xml:space="preserve">061958 </t>
  </si>
  <si>
    <t>PAGO FACT. NO. B1100009181/23-11-2021, ALQUILER DE LOCAL  COMERCIAL, UBICADO EN LA CALLE SANTOME NO.38, MUNICIPIO EL CERCADO,  PROVINCIA SAN JUAN, CORRESP.E A LOS MESES DE OCTUBRE, NOVIEMBRE/2021.</t>
  </si>
  <si>
    <t xml:space="preserve">061959 </t>
  </si>
  <si>
    <t>PAGO FACT. NO. B1500000012/31-10-2021, ORDEN DE SERVICIO NO. OS2021-0648,  ABASTECIMIENTO DE AGUA EN DIFERENTES SECTORES Y COMUNIDADES DE LA  PROVINCIA SANTIAGO, CORRESP. A 26  DIAS DE OCTUBRE/2021.</t>
  </si>
  <si>
    <t xml:space="preserve">061960 </t>
  </si>
  <si>
    <t>PAGO FACT. NO. B1100009193/23-11-2021, ALQUILER LOCAL COMERCIAL EN EL MUNICIPIO QUISQUEYA, PROVINCIA SAN PEDRO DE MACORIS, CORRESP. AL MES DE NOVIEMBRE/2021.</t>
  </si>
  <si>
    <t xml:space="preserve">061961 </t>
  </si>
  <si>
    <t>PAGO FACT. NO.B1100009192/23-11-2021, ALQUILER LOCAL COMERCIAL  EN BOCA CANASTA , MUNICIPIO BANI, PROVINCIA PERAVIA, CORRESP. AL MES DE NOVIEMBRE/2021.</t>
  </si>
  <si>
    <t xml:space="preserve">061962 </t>
  </si>
  <si>
    <t>PAGO FACT. NO.B1100009182/23-11-2021, ALQUILER LOCAL COMERCIAL EN EL MUNICIPIO DE CABRERA, PROVINCIA MARIA TRINIDAD SANCHEZ, CORRESP. AL MES DE NOVIEMBRE/2021.</t>
  </si>
  <si>
    <t xml:space="preserve">061963 </t>
  </si>
  <si>
    <t>PAGO FACT. NO.B1100009183/23-11-2021, ALQUILER LOCAL COMERCIAL EN EL MUNICIPIO RESTAURACION,  PROVINCIA DAJABON, CORRESP. AL MES DE NOVIEMBRE/2021.</t>
  </si>
  <si>
    <t xml:space="preserve">061964 </t>
  </si>
  <si>
    <t>PAGO FACT. NO. B1100009207/23-11-2021, ALQUILER DEL LOCAL  DE LA OFICINA COMERCIAL, UBICADO EN LA CALLE DUARTE NO.09,  MUNICIPIO RANCHO ARRIBA,  PROVINCIA SAN JOSE DE OCOA, CORRESP. AL MES DE NOVIEMBRE/2021.</t>
  </si>
  <si>
    <t xml:space="preserve">061965 </t>
  </si>
  <si>
    <t>PAGO FACT. NO. B1100009204/23-11-2021, ALQUILER LOCAL COMERCIAL EN BOHECHIO, PROVINCIA SAN JUAN, CORRESP. AL MES DE NOVIEMBRE/2021.</t>
  </si>
  <si>
    <t xml:space="preserve">061966 </t>
  </si>
  <si>
    <t>PAGO FACT. NO.B1100009189/22-11-2021,  ALQUILER LOCAL COMERCIAL EN JICOME ARRIBA, MUNICIPIO ESPERANZA, PROVINCIA VALVERDE, CORRESP. AL MES DE NOVIEMBRE/2021.</t>
  </si>
  <si>
    <t xml:space="preserve">061967 </t>
  </si>
  <si>
    <t>PAGO FACT. NO.B1100009185/23-11-2021,  ALQUILER LOCAL COMERCIAL EN EL MUNICIPIO LOMA DE CABRERA, PROVINCIA DAJABON,  CORRESP. AL  MES DE NOVIEMBRE/2021.</t>
  </si>
  <si>
    <t xml:space="preserve">061968 </t>
  </si>
  <si>
    <t>PAGO FACT. NO.B1100009194/23-11-2021, ALQUILER LOCAL COMERCIAL EN  LAS YAYAS, PROVINCIA  AZUA, CORRESP. AL MES DE NOVIEMBRE/2021.</t>
  </si>
  <si>
    <t xml:space="preserve">061969 </t>
  </si>
  <si>
    <t>PAGO FACT. NO. B1100009199/23-11-2021, ALQUILER LOCAL COMERCIAL EN CAÑAFISTOL-BANI, PROVINCIA PERAVIA CORRESP. AL MES DE NOVIEMBRE/2021.</t>
  </si>
  <si>
    <t xml:space="preserve">EFT-6976 </t>
  </si>
  <si>
    <t>PAGO FACT. NO.B1100009191/23-11-2021, ALQUILER LOCAL COMERCIAL,  MUNICIPIO EL VALLE, PROVINCIA HATO MAYOR, CORRESP. AL MES DE NOVIEMBRE/2021.</t>
  </si>
  <si>
    <t>EFT-6977</t>
  </si>
  <si>
    <t>PAGO FACT. NO.B1100009184/23-11-2021,  ALQUILER LOCAL COMERCIAL EN LAS TARANAS VILLA RIVAS, PROVINCIA DUARTE, CORRESP. 15 DIAS DEL MES DE NOVIEMBRE/2021.</t>
  </si>
  <si>
    <t>EFT-6978</t>
  </si>
  <si>
    <t>PAGO FACT.  NO. B1500000125/01-11-2021,  ORDEN DE SERVICIO NO. OS2021-0602, SERVICIO DISTRIBUCION DE AGUA EN DIFERENTES SECTORES Y COMUNIDADES DE LA PROVINCIA SAN CRISTOBAL. CORRESP. A 31  DIAS DE  OCTUBRE/2021.</t>
  </si>
  <si>
    <t>EFT-6979</t>
  </si>
  <si>
    <t>PAGO FACT.  NO. B1500000036/11-11-2021, ORDEN DE SERVICIO NO.OS2021-0596, DISTRIBUCION DE AGUA EN DIFERENTES SECTORES Y COMUNIDADES DE LA PROVINCIA EL SEIBO, CORRESP. A  29 DIAS DE OCTUBRE/2021.</t>
  </si>
  <si>
    <t>EFT-6980</t>
  </si>
  <si>
    <t>PAGO FACT. NO.B1100009179/23-11-2021,  ALQUILER LOCAL COMERCIAL EN MANZANILLO, MUNICIPIO PEPILLO SALCEDO, PROVINCIA MONTECRISTI, CORRESP.E AL MES DE NOVIEMBRE/2021.</t>
  </si>
  <si>
    <t>EFT-6981</t>
  </si>
  <si>
    <t>PAGO FACT. NO.B1100009197/23-11-2021,  ALQUILER DE LOCAL COMERCIAL EN EL MUNICIPIO DON GREGORIO, PROVINCIA PERAVIA, CORRESP. AL MES DE NOVIEMBRE/2021.</t>
  </si>
  <si>
    <t>EFT-6982</t>
  </si>
  <si>
    <t>PAGO FACT. NO.B1100009198/23-11-2021, ALQUILER DE LOCAL COMERCIAL EN EL DISTRITO MUNICIPAL HATILLO PALMA , MUNICIPIO GUAYUBIN, PROVINCIA  MONTE CRISTI, CORRESP. AL MES NOVIEMBRE/2021.</t>
  </si>
  <si>
    <t>EFT-6983</t>
  </si>
  <si>
    <t>PAGO FACT. NO. B1500000010/09-11-2021, ORDEN DE SERVICIO NO. OS2021-0708 , DISTRIBUCION DE AGUA EN DIFERENTES SECTORES Y COMUNIDADES DE LA PROVINCIA SANTIAGO RODRIGUEZ, CORRESSP. A 26 DIAS  DE OCTUBRE/2021.</t>
  </si>
  <si>
    <t>EFT-6984</t>
  </si>
  <si>
    <t>PAGO FACT. NO. B1100009203/23-11-21, ALQUILER DE DOS LOCALES COMERCIALES EN EL MUNICIPIO DAJABON,  PROVINCIA DAJABON CORRESP. AL MES DE NOVIEMBRE/2021.</t>
  </si>
  <si>
    <t>EFT-6985</t>
  </si>
  <si>
    <t>PAGO FACT. NO.B1100009201/23-11-2021,  ALQUILER LOCAL COMERCIAL  EN EL MUNICIPIO NIZAO, PROVINCIA PERAVIA CORRESP. AL MES DE NOVIEMBRE/2021.</t>
  </si>
  <si>
    <t xml:space="preserve">061970 </t>
  </si>
  <si>
    <t>REPOSICION FONDO CAJA CHICA DE LA ZONA V SANTIAGO CORRESP. AL PERIODO DEL 11-10 AL 17-11-2021, RECIBOS DE DESEMBOLSO DEL 0570 AL 0618.</t>
  </si>
  <si>
    <t xml:space="preserve">061971 </t>
  </si>
  <si>
    <t>PAGO FACT. NO.B1100009208/23-11-2021,  ALQUILER LOCAL COMERCIAL EN EL MUNICIPIO CEVICOS, PROVINCIA  SANCHEZ RAMIREZ, CORRESP. AL  MES DE NOVIEMBRE/2021.</t>
  </si>
  <si>
    <t xml:space="preserve">061972 </t>
  </si>
  <si>
    <t>PAGO FACT. NO.B1100009200/23-11-2021,  ALQUILER LOCAL COMERCIAL EN SABANA IGLESIA, PROVINCIA SANTIAGO CORRESP. AL MES DE NOVIEMBRE/2021.</t>
  </si>
  <si>
    <t xml:space="preserve">EFT-6986 </t>
  </si>
  <si>
    <t>PAGO FACT. NO.B1500000014/15-11-2021, ORDEN DE SERVICIO NO. OS2021-0653, DISTRIBUCION DE AGUA EN DIFERENTES SECTORES Y COMUNIDADES DE LA PROVINCIA MONTE CRISTI, CORRESP. A 26 DIAS DEL  MES DE OCTUBRE/2021.</t>
  </si>
  <si>
    <t>EFT-6987</t>
  </si>
  <si>
    <t>PAGO FACT. NO.B1500000014/16-11-2021, ORDEN DE SERVICIO NO.OS2021-0546, COLOCACION DE PUBLICIDAD INSTITUCIONAL DURANTE EL PERIODO DEL 09 DE OCTUBRE AL 09 DE NOVIEMBRE DEL 2021, EN EL PROGRAMA RADIAL "SIN BARRERA", TRANSMITIDO DE LUNES A VIERNES A LAS 9:00 AM POR RADIO IDEAL 99.5 FM, PROVINCIA ESPAILLAT.</t>
  </si>
  <si>
    <t>EFT-6988</t>
  </si>
  <si>
    <t>PAGO FACT. NO. B1500001325/17, 1330/23-11-2021 ORDEN DE COMPRA OC2021-0137,  ADQUISICION DE EQUIPOS DE BOMBEO Y ACCESORIOS DE RECAMBIO, PARA SER UTILIZADOS EN OBRA DE TOMA,  ACUEDUCTO ASURO, PROVINCIA, BARAHONA.</t>
  </si>
  <si>
    <t>EFT-6989</t>
  </si>
  <si>
    <t>PAGO FACT. NO.B1100009195/23-11-2021,  ALQUILER LOCAL COMERCIAL EN EL MUNICIPIO COTUI, PROVINCIA SANCHEZ RAMIREZ, CORRESP. AL  MES DE NOVIEMBRE/2021.</t>
  </si>
  <si>
    <t>EFT-6990</t>
  </si>
  <si>
    <t>PAGO FACT. NO. B1500000055/01-11-2021, ORDEN DE SERVICIO NO. OS2021-0529,  DISTRIBUCION DE AGUA CON CAMION CISTERNA EN DIFERENTES SECTORES Y COMUNIDADES DE LA PROVINCIA SAN CRISTOBAL, CORRESP. A 31  DIAS DE  OCTUBRE/2021.</t>
  </si>
  <si>
    <t xml:space="preserve">061973 </t>
  </si>
  <si>
    <t>REPOSICION FONDO CAJA CHICA DE LA PROVINCIA MARIA TRINIDAD SANCHEZ ZONA III CORRESP. AL PERIODO DEL 27-09 AL 12-11-2021, RECIBOS DE DESEMBOLSO DEL 1104 AL 1170.</t>
  </si>
  <si>
    <t xml:space="preserve">061974 </t>
  </si>
  <si>
    <t>PAGO FACT. NO.B1100009206/23-11-2021  ALQUILER LOCAL COMERCIAL MUNICIPIO COMENDADOR, PROVINCIA ELIAS PIÑA, CORRESP. AL MES DE NOVIEMBRE/2021.</t>
  </si>
  <si>
    <t xml:space="preserve">061975 </t>
  </si>
  <si>
    <t>PAGO FACT. NO. B1100009205/23-11-2021,  ALQUILER LOCAL COMERCIAL EN EL MUNICIPIO SABANA LARGA, PROVINCIA SAN JOSE DE OCOA, CORRESP. AL MES DE NOVIEMBRE/2021.</t>
  </si>
  <si>
    <t xml:space="preserve">061976 </t>
  </si>
  <si>
    <t>REPOSICION FONDO CAJA CHICA DE LA UNIDAD ADMINISTRATIVA DE BAYAGUANA ZONA IV CORRESPONDIENTE AL PERIODO DEL 19-10 AL 09-11-2021. RECIBOS DE DESEMBOLSO DEL 0104 AL 0110.</t>
  </si>
  <si>
    <t xml:space="preserve">061977 </t>
  </si>
  <si>
    <t>PAGO FACT. NO.B1500000082/2-12-2021  ALQUILER LOCAL COMERCIAL EN EL MUNICIPIO Y PROVINCIA EL SEIBO, CORRESP. AL  MES DE NOVIEMBRE/2021.</t>
  </si>
  <si>
    <t xml:space="preserve">061978 </t>
  </si>
  <si>
    <t>PAGO FACT. NO. B1100009202/23-11-2021,  ALQUILER LOCAL COMERCIAL EN EL MUNICIPIO JUAN DOLIO, PROVINCIA SAN PEDRO DE MACORIS,  CORRESP. AL MES DE NOVIEMBRE/2021.</t>
  </si>
  <si>
    <t xml:space="preserve">061979 </t>
  </si>
  <si>
    <t>PAGO FACT. NO.B1100009196/23-11-2021 ALQUILER DE LOCAL COMERCIAL EN EL MUNICIPIO NAGUA, PROVINCIA MARIA TRINIDAD SANCHEZ, CORRESP. AL MES DE NOVIEMBRE/2021.</t>
  </si>
  <si>
    <t xml:space="preserve">061980 </t>
  </si>
  <si>
    <t>PAGO FACT. NO. B1100009210/23-11-2021, ALQUILER DE LOCAL  COMERCIAL, MUNICIPIO MICHES, PROVINCIA EL SEIBO, CORRESP. AL MES DE NOVIEMBRE/2021.</t>
  </si>
  <si>
    <t xml:space="preserve">061981 </t>
  </si>
  <si>
    <t xml:space="preserve">061982 </t>
  </si>
  <si>
    <t>PAGO FACT. NO. B1500000105/22-10-2021 ORDEN DE COMPRA NO. OC2021-0242, COMPRA DE JUNTA DRESSER PARA SER UTILIZADAS EN CORRECCIÓN DE AVERÍAS EN LOS ACUEDUCTOS DE LAS PROVINCIAS DE LA ALTAGRACIA, EL SEIBO Y HATO MAYOR.</t>
  </si>
  <si>
    <t xml:space="preserve">061983 </t>
  </si>
  <si>
    <t>PAGO FACT. NO. B1500000227/05-11-2021 ADQUISICION DE MATERIALES DE HIGIENE, LOS CUALES SERÁN UTILIZADO EN EL NIVEL CENTRAL, KM. 18 Y OFICINAS PROVINCIALES.</t>
  </si>
  <si>
    <t xml:space="preserve">061984 </t>
  </si>
  <si>
    <t>PAGO FACT. NO.B1500000031/1-12-2021, ALQUILER LOCAL COMERCIAL PARA NUESTRA OFICINA EN EL MUNICIPIO Y PROVINCIA SANTIAGO RODRIGUEZ,  CORRESP. AL MES NOVIEMBRE/2021.</t>
  </si>
  <si>
    <t xml:space="preserve">061985 </t>
  </si>
  <si>
    <t>PAGO FACT. NO. B1100009209/23-11-2021,  ALQUILER LOCAL COMERCIAL EN EL MUNICIPIO MONCION, PROVINCIA SANTIAGO RODRIGUEZ, CORRESP.  AL MES DE NOVIEMBRE/2021.</t>
  </si>
  <si>
    <t xml:space="preserve">061986 </t>
  </si>
  <si>
    <t>PAGO FACT. NO.B1100009222/30-11-2021,  ALQUILER LOCAL COMERCIAL EN LAS MATAS DE FARFAN,  PROVINCIA SAN JUAN,  CORRESP. AL MES DE NOVIEMBRE/2021.</t>
  </si>
  <si>
    <t xml:space="preserve">061987 </t>
  </si>
  <si>
    <t>PAGO FACT. NO.B1500001738/01-11-2021, ORDEN DE SERVICIO NO. OS2021-0563, SERVICIO DE MANTENIMIENTO Y REPARACION POR UN AÑO (1) PARA EL ASCENSOR DE LA INSTITUCION SEDE CENTRAL, CORRESP.E AL MES DE NOVIEMBRE/2021.</t>
  </si>
  <si>
    <t xml:space="preserve">EFT-6991 </t>
  </si>
  <si>
    <t>PAGO FACT. NO.B1500000072/01-11-2021,ORDEN DE SERVICIO NO.OS2021-0715 ,SERVICIO DE DISTRIBUCION DE AGUA CON CAMION CISTERNA EN DIFERENTES COMUNIDADES DE LA PROVINCIA PEDERNALES, CORRESP. A  30  DIAS DEL MES DE OCTUBRE/2021.</t>
  </si>
  <si>
    <t>EFT-6992</t>
  </si>
  <si>
    <t>PAGO FACT.  NO. B1500000063/11-11-2021, ORDEN DE SERVICIO NO. OS2021-0534,  DISTRIBUCION DE AGUA CON CAMION CISTERNA EN DIFERENTES SECTORES Y COMUNIDADES DE LA PROVINCIA EL SEIBO, CORRESP.  A  29 DIAS DE OCTUBRE/2021.</t>
  </si>
  <si>
    <t>EFT-6993</t>
  </si>
  <si>
    <t>PAGO FACT. NO. B1500000022/02-11-2021, ORDEN DE SERVICIO NO. OS2021-0795 SERVICIO DE DISTRIBUCION DE AGUA CON CAMION CISTERNA EN DIFERENTES SECTORES Y COMUNIDADES DE LA PROVINCIA DUARTE, CORRESP. A   30 DIAS DEL MES DE OCTUBRE/2021.</t>
  </si>
  <si>
    <t>EFT-6994</t>
  </si>
  <si>
    <t>PAGO NOMINA DE VIATICOS DE NOVIEMBRE/2021 PAGADO POR ADELANTADO,  ELABORADA EN DICIEMBRE/2021.</t>
  </si>
  <si>
    <t>EFT-6995</t>
  </si>
  <si>
    <t>PAGO FACT. NO. B1500000061/02-11-2021, ORDEN DE SERVICIO NO. OS2021-0788 SERVICIO DE DISTRIBUCION DE AGUA CON CAMION CISTERNA EN DIFERENTES SECTORES Y COMUNIDADES DE LA PROVINCIA DUARTE, CORRESP. A 30  DIAS DE OCTUBRE/2021.</t>
  </si>
  <si>
    <t>EFT-6996</t>
  </si>
  <si>
    <t>PAGO FACT. NO.B1500000107/01-11-2021,  ALQUILER LOCAL COMERCIAL Y MANTENIMIENTO EN EL MUNICIPIO LAS TERRENAS, PROVINCIA SAMANA, CORRESP. AL MES DE NOVIEMBRE/2021.</t>
  </si>
  <si>
    <t>EFT-6997</t>
  </si>
  <si>
    <t>PAGO FACT. NO. B1100009214/23-11-2021,  ALQUILER DE UNA CASA, EN EL MUNICIPIO BANI, PROVINCIA PERAVIA CORRESP. AL MES DE NOVIEMBRE/2021.</t>
  </si>
  <si>
    <t>EFT-6998</t>
  </si>
  <si>
    <t>PAGO FACT. NO.B1500000002/30-11-2021, ALQUILER LOCAL COMERCIAL MUNICIPIO HIGUEY, PROVINCIA LA ALTAGRACIA, CORRESP. AL MES DE NOVIEMBRE/2021.</t>
  </si>
  <si>
    <t>EFT-6999</t>
  </si>
  <si>
    <t>PAGO FACT. NO.B1100009211/23-11-2021,  ALQUILER LOCAL COMERCIAL  EN EL SECTOR PIZARRETE, MUNICIPIO BANI, PROVINCIA PERAVIA, CORRESP. AL MES DE NOVIEMBRE/2021.</t>
  </si>
  <si>
    <t>EFT-7000</t>
  </si>
  <si>
    <t>PAGO FACT. NO. B1500000068/01-11-2021, ORDEN DE SERVICIO NO.OS2021-0530, DISTRIBUCION DE AGUA EN DIFERENTES SECTORES Y COMUNIDADES DE LA PROVINCIA  SAN CRISTOBAL, CORRESP. A  31 DIAS DE OCTUBRE/2021.</t>
  </si>
  <si>
    <t>EFT-7001</t>
  </si>
  <si>
    <t>PAGO FACT. NO. B1500000061/11-11-2021 , ORDEN DE SERVICIO NO.OS2021-0662, DISTRIBUCION DE AGUA EN DIFERENTES SECTORES Y COMUNIDADES DE LA PROVINCIA SAN PEDRO DE MACORIS, CORRESP. A 25 DIAS DEL MES DE OCTUBRE/2021.</t>
  </si>
  <si>
    <t>EFT-7002</t>
  </si>
  <si>
    <t>PAGO FACT. NO.B1500113284/28-11-2021 (721621338) SERVICIO DE LAS FLOTAS SISMOPA, CORRESP.E AL MES DE NOVIEMBRE DEL 2021.</t>
  </si>
  <si>
    <t>EFT-7003</t>
  </si>
  <si>
    <t>PAGO FACT. NO.B1500113836/25-11-2021 (771256670), SERVICIO DE LINEA TELEFONICA TIPO CELULAR FIJO, INSTALADA EN LA PLANTA DE TRATAMIENTO DE HIGUEY, CORRESP. AL MES DE NOVIEMBRE/2021.</t>
  </si>
  <si>
    <t>EFT-7004</t>
  </si>
  <si>
    <t>PAGO FACT. NO. B1100009213/23-11-2021,  ALQUILER VIVIENDA FAMILIAR HABITADA POR EL PERSONAL DE SUPERVISION DE OBRAS EN MONTECRISTI, CORRESP. AL MES DE NOVIEMBRE/202.</t>
  </si>
  <si>
    <t>EFT-7005</t>
  </si>
  <si>
    <t>PAGO FACT. NO. B1500000021/05-11-2021, ORDEN DE SERVICIO NO. OS2021-0588, DISTRIBUCION DE AGUA EN DIFERENTES SECTORES Y COMUNIDADES DE LA PROVINCIA BARAHONA,  CORRESP. A   31 DIAS DE OCTUBRE/2021.</t>
  </si>
  <si>
    <t>EFT-7006</t>
  </si>
  <si>
    <t>PAGO FACT. NO. B1500000012/01-11-2021, ORDEN DE SERVICIO NO. OS2021-0524,  ABASTECIMIENTO DE AGUA EN DIFERENTES SECTORES Y COMUNIDADES DE LA PROVINCIA SAN JUAN DE LA MAGUANA, CORRESP.E A 28  DIAS DEL MES DE OCTUBRE/2021.</t>
  </si>
  <si>
    <t xml:space="preserve">061988 </t>
  </si>
  <si>
    <t>AVANCE 20%  AL CONTRATO NO.056/2021 ORDEN DE COMPRA OC2021-0303, ADQUISICION DE DIFERENCIALES PARA SER UTILIZADOS EN LAS PLANTAS DE TRATAMIENTO DEL INAPA.</t>
  </si>
  <si>
    <t xml:space="preserve">061989 </t>
  </si>
  <si>
    <t>PAGO FACT.NO.B1500000211/30-11-2021, ORDEN DE SERVICIO NO.OS2021-0511, COLOCACION DE PUBLICIDAD INSTITUCIONAL DURANTE 06 (SEIS) MESES, EN EL PROGRAMA DE TELEVISION FUERA DE RECORD, TRANSMITIDO LOS DOMINGOS A LAS 11:00 P.M, CORRESP. AL  PERIODO DEL 30 DE OCTUBRE AL 30 DE NOVIEMBRE/2021.</t>
  </si>
  <si>
    <t xml:space="preserve">061990 </t>
  </si>
  <si>
    <t>REPOSICION FONDO CAJA CHICA DE LA PROVINCIA SAMANA ZONA III CORRESP. AL PERIODO DEL 15-09 AL 24-11-2021, RECIBOS DE DESEMBOLSO DEL 0819 AL 0851.</t>
  </si>
  <si>
    <t xml:space="preserve">061991 </t>
  </si>
  <si>
    <t>PAGO FACT. NO. B1500000331/30-11-2021, ALQUILER LOCAL COMERCIAL EN EL MUNICIPIO PARTIDO, PROVINCIA DAJABON, CORRESP. A LOS MESES DESDE  AGOSTO/2020 HASTA DICIEMBRE/2020, Y  DESDE ENERO/2021  HASTA NOVIEMBRE/2021.</t>
  </si>
  <si>
    <t xml:space="preserve">061992 </t>
  </si>
  <si>
    <t>REPOSICION FONDO CAJA CHICA DE LA PROVINCIA ELIAS PIÑA Z-II CORRESP. AL PERIODO DEL 30-09 AL 05-11-2021, RECIBOS DE DESEMBOLSO DEL 3697 AL 3718.</t>
  </si>
  <si>
    <t xml:space="preserve">EFT-7007 </t>
  </si>
  <si>
    <t>PAGO FACT. NOS. B1500000166/15-10, 167/17, 169/18-11-2021 ORDEN DE COMPRA OC2021-0240, ADQUISICION DE TUBERIAS PARA SER UTILIZADAS EN LOS ACUEDUCTOS Y PLANTAS DE TRATAMIENTOS.</t>
  </si>
  <si>
    <t>EFT-7008</t>
  </si>
  <si>
    <t>PAGO FACT. NO.B1500000074/17-11-2021 ORDEN DE SERVICIO OS2021-0844 SERVICIO DE NOTARIO PARA EL ACTO DE APERTURA DE LA COMPARACION DE PRECIOS NO. INAPA-CCC-CP-2021-0063 OFERTAS ECONOMICAS (SOBRE A) PARA LA " ADQUISICION DE POLOSHIRTS Y GORRAS PARA SER UTILIZADOS POR EL PERSONAL DEL INAPA".</t>
  </si>
  <si>
    <t>EFT-7009</t>
  </si>
  <si>
    <t>PAGO FACT. NO. B1500000192/15-10-2021, ORDEN DE SERVICIO NO. OS2021-0751  DISTRIBUCION DE AGUA EN DIFERENTES SECTORES Y COMUNIDADES DE LA PROVINCIA SANTIAGO RODRIGUEZ,  CORRESP. A 27 DIAS DE SEPTIEMBRE/2021.</t>
  </si>
  <si>
    <t>EFT-7010</t>
  </si>
  <si>
    <t>PAGO FACT. NO.B1500003265/17-09-2021, ORDEN DE SERVICIO NO. OS2021-0615, CONVOCATORIA LICITACION PUBLICA NACIONAL NO. INAPA-CCC-LPN-2021-0027, EN TAMAÑO 2X4 DE PAGINA FORMATO BLANCO Y NEGRO, EN EL MES DE AGOSTO. CORRESP. AL PERIODO DEL 03-08-2021.</t>
  </si>
  <si>
    <t>EFT-7011</t>
  </si>
  <si>
    <t>PAGO FACT. NO. B1500000007/01-11-2021, ORDEN DE SERVICIO NO. OS2021-0421, DISTRIBUCION DE AGUA EN DIFERENTES SECTORES Y COMUNIDADES DE LA  PROVINCIA MONTE PLATA,  CORRESP. A 22 DIAS DE OCTUBRE/2021.</t>
  </si>
  <si>
    <t>EFT-7012</t>
  </si>
  <si>
    <t>PAGO FACT.  NO. B1500000013/04-11-2021, ORDEN DE SERVICIO NO. OS2021-0663, DISTRIBUCION DE AGUA EN DIFERENTES SECTORES Y COMUNIDADES DE LA PROVINCIA SAN JUAN CORRESP. A 31 DIAS  DE OCTUBRE/2021.</t>
  </si>
  <si>
    <t>EFT-7013</t>
  </si>
  <si>
    <t>EFT-7014</t>
  </si>
  <si>
    <t>PAGO FACT. NO. B1500035675/05-12-2021, CUENTA NO.86082876, POR SERVICIO DE LAS FLOTAS DE INAPA, CORRESP. A LA FACTURACION DEL 01-11 AL 30-11-2021.</t>
  </si>
  <si>
    <t>EFT-7015</t>
  </si>
  <si>
    <t>EFT-7016</t>
  </si>
  <si>
    <t>PAGO FACT. NO. B1500059517/18-10-2021 ORDEN DE COMPRA OC2021-0255, ADQUISICION DE BOTELLONES Y AGUA EMBOTELLADA, PARA SER UTILIZADA EN LOS DIFERENTES DEPARTAMENTOS DE LA INSTITUCION INAPA.</t>
  </si>
  <si>
    <t>EFT-7017</t>
  </si>
  <si>
    <t>PAGO FACT. NO.B1500094809/02-11-2021 ORDEN DE COMPRA OC2021-0277, ADQUISICION DE FARDOS DE AGUA, PARA SER UTILIZADAS EN LAS DIFERENTES ACTIVIDADES DE LA DIRECCION EJECUTIVA, EL SALON DE EVENTOS TITO CAIRO Y LAS ACTIVIDADES DEL INAPA.</t>
  </si>
  <si>
    <t>EFT-7018</t>
  </si>
  <si>
    <t>PAGO FACT. NO. B1500113835/28-11-2021 (CUENTA NO.744281798), SERVICIO DE INTERNET BANDA (S) ANCHA DE LA DIRECCION EJECUTIVA, DIRECCION DE TRATAMIENTO, DIRECCION DE RECURSOS HUMANOS, DEPTO. COMUNICACIONES, TRANSPORTACION, SISMOPA, DIRECCION ADMINISTRATIVA, TOPOGRAFIA, UEPE, BANDA ANCHA DE IPAD, BANDA ANCHA PROV. SAN PEDRO DE MACORIS, CORRESP. AL MES DE NOVIEMBRE/2021.</t>
  </si>
  <si>
    <t>EFT-7019</t>
  </si>
  <si>
    <t>PAGO FACT. NO. B1500000057/13-07-2020, ORDEN DE COMPRA NO.OC2019-0821, ADQUISICION DE MATERIALES PARA SER UTILIZADOS EN LOS CAMIONES SUCCIONADORES DEL INAPA.</t>
  </si>
  <si>
    <t>EFT-7020</t>
  </si>
  <si>
    <t>PAGO FACT. NO. B1500000286/06-10-2021 ORDEN DE COMPRA NO.OC2021-0243, ADQUISICION DE AIRES ACONDICIONADOS PARA SER UTILIZADOS EN EL SEGUNDO NIVEL DE LA CAFETERIA DEL NIVEL CENTRAL Y EN LOS DIFERENTES ACUEDUCTOS DEL INAPA.</t>
  </si>
  <si>
    <t>EFT-7021</t>
  </si>
  <si>
    <t>PAGO FACT. NOS. B1500000125/18-05, 134/15-07-2021 ORDEN DE SERVICIO OS2021-0160, CALIBRACION DE MATERIAL VOLUMETRICO, ACREDITADA A LA NORMA ISO/IEC 17025.</t>
  </si>
  <si>
    <t xml:space="preserve">061993 </t>
  </si>
  <si>
    <t>PAGO FACT. NOS.B1500000730,31,32/02-11-2021, ORDEN DE SERVICIO NO.OS2021-0638,  COLOCACION DE PUBLICIDAD INSTITUCIONAL DURANTE 03 (TRES) MESES, EN EL PROGRAMA DE TELEVISION ¨BALUARTE DE LA VERDAD ¨,  TRANSMITIDO POR MULTIMEDIO TELERADIO AMERICA, CANAL 12  Y 45 EN TODOS LOS SISTEMAS DE CABLE DEL PAIS. CORRESP. AL PERIODO DEL 26 DE ABRIL  AL 26 DE JULIO DEL 2021.</t>
  </si>
  <si>
    <t xml:space="preserve">061994 </t>
  </si>
  <si>
    <t>REPOSICION FONDO CAJA CHICA DE LA UNIDAD COMERCIAL DE SANCHEZ ZONA III CORRESP. AL PERIODO DEL 01-10 AL 22-11-2021, RECIBOS DE DESEMBOLSO DEL 0164 AL 0170.</t>
  </si>
  <si>
    <t xml:space="preserve">061995 </t>
  </si>
  <si>
    <t>PAGO FACT. NO. B1500001308/29-11-2021 ORDEN DE COMPRA OC2021-0302 ADQUISICIÓN DE (8,483) TICKETS DE COMBUSTIBLES PARA SER UTILIZADOS EN LA FLOTILLA DE VEHÍCULOS Y EQUIPOS DEL INAPA.</t>
  </si>
  <si>
    <t xml:space="preserve">061996 </t>
  </si>
  <si>
    <t>AVANCE 20% CONTRATO NO. 057/2021 ORDEN DE SERVICIO OS2021-0736, SERVICIO DE CATERING DE 400 ALMUERZOS PREEMPACADOS O MONTAJE TIPO BUFFET Y 400 REFRIGERIOS PREEMPACADOS QUE SERÁN SERVIDO PARA LAS ACTIVIDADES PROGRAMADAS Y VIAJES INSTITUCIONALES DE LA DIRECCION EJECUTIVA DE NUESTRA INSTITUCIÓN DURANTE EL AÑO EN CURSO.</t>
  </si>
  <si>
    <t xml:space="preserve">061997 </t>
  </si>
  <si>
    <t>PAGO INDEMN. Y VAC. (30 DIAS CORRESPONDIENTE AL AÑO 2019 Y 30 DEL 2020), QUIEN DESEMPEÑO EL CARGO DE MECANICO, EN LA SECCION DE TALLERES.</t>
  </si>
  <si>
    <t xml:space="preserve">061998 </t>
  </si>
  <si>
    <t>PAGO INDEMN. Y VAC. (30 DIAS CORRESP. AL AÑO 2019 Y 30 AL 2020), QUIEN DESEMPEÑO EL CARGO DE MECANICO, EN LA SECCION DE TALLERES.</t>
  </si>
  <si>
    <t xml:space="preserve">061999 </t>
  </si>
  <si>
    <t>REPOSICION FONDO CAJA CHICA DE LA PROVINCIA VALVERDE ZONA I CORRESP. AL PERIODO DEL 20-10 AL 24-11-2021. RECIBOS DE DESEMBOLSO DEL 1754 AL 1824.</t>
  </si>
  <si>
    <t xml:space="preserve">EFT-7022 </t>
  </si>
  <si>
    <t>PAGO FACT. NO. B1500000011/02-11-2021,  ORDEN DE SERVICIO NO. OS2021-0671, SERVICIO DISTRIBUCION DE AGUA EN DIFERENTES SECTORES Y COMUNIDADES DE LA PROVINCIA DAJABON. CORRESP.  A    26 DIAS DE OCTUBRE/2021.</t>
  </si>
  <si>
    <t>EFT-7023</t>
  </si>
  <si>
    <t>EFT-7024</t>
  </si>
  <si>
    <t>PAGO FACT. NOS.B1500029402 (CODIGO DE SISTEMA NO.77100), 29470  (6091) 01-12-2021, SERVICIOS RECOGIDA DE BASURA EN EL NIVEL CENTRAL Y OFICINAS  ACUEDUCTOS RURALES, CORRESP. AL PERIODO DESDE EL 01 AL 30 DE DICIEMBRE/2021.</t>
  </si>
  <si>
    <t>EFT-7025</t>
  </si>
  <si>
    <t>PAGO FACT. NOS B1500090301/26,90302/30-11-2021 ORDEN DE COMPRA OC2021-0188, ADQUISICION DE (148.00 UNIDADES) DE BOTELLONES DE AGUA, PARA SER UTILIZADOS EN LOS DIFERENTES DEPARTAMENTOS DE LA INSTITUCION  INAPA.</t>
  </si>
  <si>
    <t>EFT-7026</t>
  </si>
  <si>
    <t>PAGO FACT. NO.B1500000023/17-10-2021, ORDEN DE SERVICIO NO. OS2021-0444, DISTRIBUCION DE AGUA EN DIFERENTES SECTORES Y COMUNIDADES  DE LA PROVINCIA BARAHONA ,  CORRESP.  A 01 DIA DE SEPTIEMBRE/2021.</t>
  </si>
  <si>
    <t>EFT-7027</t>
  </si>
  <si>
    <t>PAGO FACT. NOS. B0225825173/07-08, 7589/17-08, 31622/01-09, 4553/13-09, 5752/17-09, 8713/29-09-2021, DESCONTADO DE LA INDMENIZACION Y VAC. QUIEN DESEMPEÑO EL CARGO DE MECANICO, EN LA SECCION DE TALLERES.</t>
  </si>
  <si>
    <t>EFT-7028</t>
  </si>
  <si>
    <t>PAGO FACT. NOS. B1500000060/16-11, 61/16-11-2021 ORDENES DE SERVICIOS OS2021-0840, 0S2021-0842, SERVICIO DE NOTARIO PARA EL ACTO DE APERTURA DE LA COMPARACION DE PRECIOS  NOS. INAPA-CCC-CP-2021-0056/0055, OFERTAS ECONOMICAS (SOBRE B) PARA LA " REHABILITACION DEPOSITO METALICO Y MEJORAMIENTO COLECTORA ALCANTARILLADO Y PLANTA DE TRATAMIENTO PROVINCIAS HATO MAYOR ZONA VI, SAMANA  ZONA III Y PROVINCIA DUARTE ZONA III, Y LA  " ADQUISICION DE MATERIALES GASTABLES PARA USO DEL INAPA".</t>
  </si>
  <si>
    <t>EFT-7029</t>
  </si>
  <si>
    <t>PAGO NOMINA DE INDEMN. Y VAC. AL PERSONAL DESVINCULADO 8VA PARTE.</t>
  </si>
  <si>
    <t xml:space="preserve">062000 </t>
  </si>
  <si>
    <t>5TO ABONO, INDEMN. Y VAC. CORRESP. A (30 DIAS DEL AÑO 2019 Y 30 DEL 2020), QUIEN DESEMPEÑO EL CARGO DE ENCARGADO (A), DEPARTAMENTO DE DESARROLLO RURAL EN APS.</t>
  </si>
  <si>
    <t xml:space="preserve">062001 </t>
  </si>
  <si>
    <t>PAGO INDEMN. Y VAC. (25 DIAS CORRESP. AL AÑO 2020 Y 20 DEL 2021), QUIEN DESEMPEÑO EL CARGO DE SECRETARIA, EN LA DIVISION MANTENIMIENTO DE POZOS.</t>
  </si>
  <si>
    <t xml:space="preserve">062002 </t>
  </si>
  <si>
    <t>PAGO INDEMN. Y VAC. (25 DIAS CORRESP. AL AÑO 2020 Y 20 AL 20201, QUIEN DESEMPEÑO EL CARGO DE SECRETARIA, EN LA DIVISION MANTENIMIENTO DE POZOS.</t>
  </si>
  <si>
    <t xml:space="preserve">EFT-7030 </t>
  </si>
  <si>
    <t>PAGO FACT. NO.B1500114523/28-11-2021, CUENTA NO.709494508, SERVICIOS TELEFONICOS E INTERNET, CORRESP. AL MES DE NOVIEMBRE/2021.</t>
  </si>
  <si>
    <t>EFT-7031</t>
  </si>
  <si>
    <t>PAGO FACT. NO.B1500000319/27-11-2021 ORDEN DE SERVICIO NO. OS2021-0396, SERVICIO DE ALQUILER DE AUTOBUSES PARA TRANSPORTAR EMPLEADOS DEL INAPA, CORRESP. AL PERIODO DEL 29 DE OCTUBRE AL 28 DE NOVIEMBRE/2021.</t>
  </si>
  <si>
    <t>EFT-7032</t>
  </si>
  <si>
    <t>PAGO FACT. NO. B0226809279/28-09-2021, DESCONTADO DE LA INDEMNIZACION Y VAC. QUIEN DESEMPEÑO EL CARGO DE SECRETARIA, EN LA DIVISION MANTENIMIENTO DE POZOS.</t>
  </si>
  <si>
    <t>EFT-7033</t>
  </si>
  <si>
    <t>PAGO FACT. NO.B1500000012/05-11-2021, ORDEN DE SERVICIO NO. OS2021-0681, DISTRIBUCION DE AGUA EN DIFERENTES SECTORES Y COMUNIDADES DE LA PROVINCIA VALVERDE-MAO, CORRESP. 27  DIAS DE  OCTUBRE/2021.</t>
  </si>
  <si>
    <t xml:space="preserve">062003 </t>
  </si>
  <si>
    <t xml:space="preserve">062004 </t>
  </si>
  <si>
    <t>PAGO FACT. NO. B1500000736/26-11-2021 ORDEN DE SERVICIO OS2021-0836, SERVICIO DE CATERING, A SER UTILIZADO EN LA ACTIVIDAD DEL SORTEO DE OBRAS DEL INAPA/2021.</t>
  </si>
  <si>
    <t xml:space="preserve">062005 </t>
  </si>
  <si>
    <t xml:space="preserve"> PAGO FACT. NO.B1500013216, 13217/18-11/2021,, ORDEN DE SERVICIO NO.0S2021-0819, SERVICIO DE MANTENIMIENTO PARA LAS FICHAS 1068 (CAMIONETA TOYOTA HILUX CHASIS 8AJFB3CD301511666, PLACA EL09195 Y 1074(CAMIONETA TOYOTA HILUX, CHASIS 8AJFB3CD101511701, PLACA EL09141, COLOR BLANCO AÑO 2020).</t>
  </si>
  <si>
    <t xml:space="preserve">062006 </t>
  </si>
  <si>
    <t>RETENCION DEL ITBIS (18% A PERSONA FISICA), SEGUN LEY 253/12, CORRESP. AL MES DE NOVIEMBRE/2021.</t>
  </si>
  <si>
    <t>062007</t>
  </si>
  <si>
    <t xml:space="preserve">062008 </t>
  </si>
  <si>
    <t>PAGO FACT. NO. B1100009212/23-11-2021,  ALQUILER  LOCAL  DE LA OFICINA COMERCIAL EN EL MUNICIPIO DE VALLEJUELOS, PROVINCIA SAN JUAN, CORRESP. AL MES NOVIEMBRE/2021.</t>
  </si>
  <si>
    <t xml:space="preserve">EFT-7034 </t>
  </si>
  <si>
    <t>PAGO FACT. NO. B1500000011/05-11-2021 ORDEN DE SERVICIO NO.OS2021-0683, SERVICIO DE DISTRIBUCION DE AGUA EN CAMION CISTERNA, EN LOS DIFERENTES SECTORES Y COMUNIDADES DE LA PROVINCIA DE SANTIAGO RODRIGUEZ, CORRESP. A  26 DIAS DE OCTUBRE/2021.</t>
  </si>
  <si>
    <t>EFT-7035</t>
  </si>
  <si>
    <t>PAGO FACT. NO.B1500000002/04-11-2021, ORDEN DE SERVICIO NO.OS2021-0501, COLOCACION DE PUBLICIDAD INSTITUCIONAL DURANTE 06 (SEIS) MESES, EN EL PROGRAMA DE TELEVISION TRANSMITIDO EN PLATAFORMA DIGITAL¨, " EL MUNDO HOY", CORRESP. AL PERIODO DEL 10 DE SEPTIEMBRE HASTA   EL 10 DE OCTUBRE/2021.</t>
  </si>
  <si>
    <t>EFT-7036</t>
  </si>
  <si>
    <t>PAGO FACT.  NO. B1500000040/04-11-2021, ORDEN DE SERVICIO NO. OS2021-0533,  DISTRIBUCION DE AGUA EN DIFERENTES SECTORES Y COMUNIDADES DE LA PROVINCIA SAN JUAN DE LA MAGUANA, CORRESP. A  31 DIAS DE OCTUBRE/2021.</t>
  </si>
  <si>
    <t>EFT-7037</t>
  </si>
  <si>
    <t xml:space="preserve"> PAGO SEGUN ORDEN DE COMPRA NO.OC2021-0307, COTIZACION DE FECHA 02-12-2021, COMPRA DE RECARGA ELECTRONICA DEL SISTEMA DE PAGO DE PEAJES (PASO RAPIDO), PARA USO DE LOS VEHICULOS DE LA INSTITUCION.</t>
  </si>
  <si>
    <t xml:space="preserve">062010 </t>
  </si>
  <si>
    <t>REPOSICION FONDO CAJA CHICA DE LA DIRECCION DE TRATAMIENTO DE AGUA DESTINADO PARA LIMPIEZA,DESINFECCION,CORRECCION DE LOS SISTEMAS DE ABASTECIMIENTO DE AGUAS POTABLE Y RESIDUALES CORRESP. AL PERIODO DEL 14-10 AL 22-11-2021, RECIBOS DE DESEMBOLSO DEL 2906 AL 2989.</t>
  </si>
  <si>
    <t xml:space="preserve">062011 </t>
  </si>
  <si>
    <t>REPOSICION FONDO CAJA CHICA DE LA PROVINCIA PERAVIA ZONA IV CORRESP. AL PERIODO DEL 21-10 AL 20-11-2021, RECIBOS DE DESEMBOLSO DEL 1800 AL 1902.</t>
  </si>
  <si>
    <t xml:space="preserve">062012 </t>
  </si>
  <si>
    <t>RETENCION DEL 10% DEL IMPUESTO SOBRE LA RENTA, DESCONTADO A HONORARIOS PROFESIONALES, CORRESP. AL MES DE NOVIEMBRE/2021.</t>
  </si>
  <si>
    <t xml:space="preserve">062013 </t>
  </si>
  <si>
    <t>SALDO, INDEMN. Y VAC. CORRESP. A (30 DIAS DEL AÑO 2019 Y 27 DEL 2020), QUIEN DESEMPEÑO EL CARGO DE TECNICO ADMINISTRATIVO, DIVISION DE ALMACEN DE EQUIPOS.</t>
  </si>
  <si>
    <t xml:space="preserve">062014 </t>
  </si>
  <si>
    <t>2DO ABONO, INDEMN. Y VAC.S CORRESP. A (30 DIAS DEL AÑO 2019 Y 30 DEL 2020), QUIEN DESEMPEÑO LA FUNCION DE ENCARGADO (A), EN EL DEPARTAMENTO TECNICO.</t>
  </si>
  <si>
    <t xml:space="preserve">062015 </t>
  </si>
  <si>
    <t>PAGO FACT. NO. B1500000112/16-11-2021 ORDEN DE COMPRA OC2021-0285 COMPRA DE MATERIALES PARA SER UTILIZADO POR LAS BRIGADAS DE MANTENIMIENTO EN LOS DIFERENTES ACUEDUCTOS, ALCANTARILLADOS Y SISTEMAS DE TRATAMIENTO DE TODAS LAS PROVINCIAS.</t>
  </si>
  <si>
    <t xml:space="preserve">062016 </t>
  </si>
  <si>
    <t>PAGO FACT. NO.B1500000001/27-10-2021, ORDEN DE COMPRA OC2021-0270, COMPRA DE MATERIALES PARA LAS ESTACIONES DE COMBUSTIBLE DEL NIVEL CENTRAL Y LAS PROVINCIAS.</t>
  </si>
  <si>
    <t xml:space="preserve">062017 </t>
  </si>
  <si>
    <t>PAGO FACT. NOS.B1500001315,1316,1317,1318,1319/30-11-2021 CONTRATO NO. 1178,1179, 1180, 1181, 3066,  SERVICIO ENERGETICO A NUESTRAS INSTALACIONES EN BAYAHIBE, PROVINCIA LA ROMANA, CORRESP.  AL MES DE NOVIEMBRE/2021.</t>
  </si>
  <si>
    <t xml:space="preserve">062018 </t>
  </si>
  <si>
    <t>APORTE ECONÓMICO PARA EL EVENTO DEPORTIVO "VOLEIBOL SUPERIOR COPA SUR AZUA 2021", CELEBRADA POR LA FEDERACION DOMINICANA DE VOLEIBOL, A INICIARSE DESDE EL DIA 19 DE NOVIEMBRE AL 15 DE DICIEMBRE DEL 2021, EN LA PROVINCIA DE AZUA.</t>
  </si>
  <si>
    <t xml:space="preserve">062019 </t>
  </si>
  <si>
    <t>PAGO FACT. NO. B1500000149/17-11-2021 ORDEN DE SERVICIO OS2021-0289 ADQUISICIÓN LICENCIA DE PRUEBAS PSICOMETRICAS PARA SER UTILIZADAS POR LA DIRECCIÓN DE RECURSOS HUMANOS.</t>
  </si>
  <si>
    <t xml:space="preserve">062020 </t>
  </si>
  <si>
    <t>PAGO RETENCION 10%  DEL IMPUESTO SOBRE LA RENTA DESCONTADO A ALQUILERES DE LOCALES COMERCIALES. SEGUN LEY NO. 253/12, CORRESP. AL MES DE NOVIEMBRE/2021.</t>
  </si>
  <si>
    <t xml:space="preserve">062021 </t>
  </si>
  <si>
    <t>PAGO FACT. NO. B1500000002/08-11-2021 ORDEN DE COMPRA OC2021-0291, ADQUISICION 30 UNIDADES DE POLÍMERO NO IÓNICO, EN TANQUES DE 200KGS.</t>
  </si>
  <si>
    <t xml:space="preserve">062022 </t>
  </si>
  <si>
    <t>RETENCION DEL ( 5%) DEL IMPUESTO SOBRE LA RENTA DESCONTADO A CONTRATISTAS Y PROVEEDORES DE BIENES Y SERVICIOS, SEGUN LEY 253/12, CORRESP. AL MES DE NOVIEMBRE-2021.</t>
  </si>
  <si>
    <t xml:space="preserve">EFT-7038 </t>
  </si>
  <si>
    <t>PAGO FACT.NO. B1500000023/22-11-2021 ORDEN DE SERVICIO OS2021-0851, SERVICIO DE NOTARIO PARA EL ACTO DE APERTURA DE LA LICITACION  PUBLICA NACIONAL, NO. INAPA-CCC-LPN-2021-0039 OFERTAS TECNICAS   (SOBRE A) PARA LA "ADQUISICION DE TRANSFORMADORES PARA SER UTILIZADOS EN TODOS LOS ACUEDUCTOS A NIVEL NACIONAL ".</t>
  </si>
  <si>
    <t>EFT-7039</t>
  </si>
  <si>
    <t>PAGO FACT. NO. B1500000022/18-11-2021 ORDEN DE SERVICIO OS2021-0830, SERVICIO DE NOTARIO PARA EL ACTO DE APERTURA DE LA COMPARACIÓN DE PRECIOS, NO. INAPA-CCC-CP-2021-0054 OFERTAS ECONOMICAS  (SOBRE B) PARA LA "ADQUISICION DE MATERIALES ELECTRICOS (LUCES LED), PARA SER UTILIZADOS EN TODOS LOS ACUEDUCTOS Y SISTEMAS DEL INAPA".</t>
  </si>
  <si>
    <t>EFT-7040</t>
  </si>
  <si>
    <t>PAGO FACT. NO. B1500000187/08-10-2021 ORDEN DE SERVICIO OS2021-0678, SERVICIO DE MANTENIMIENTO DE LA FICHA 898, CAMION GRUA, AÑO 2016.</t>
  </si>
  <si>
    <t>EFT-7041</t>
  </si>
  <si>
    <t>PAGO FACT. NOS. B1500000266/11-10-2021 ORDEN DE COMPRA OC2021-0260, ADQUISICION DE MATERIALES FERRETEROS PARA EL NIVEL CENTRAL Y SUCURSALES DEL INAPA.</t>
  </si>
  <si>
    <t>EFT-7042</t>
  </si>
  <si>
    <t>PAGO FACT. NO. B1500034823/05-11, 35678/05-12-2021, CUENTA NO.86115926, POR SERVICIO DE  INTERNET, CORRESP. A LA FACTURACION  DESDE EL 01 OCTUBRE AL 31 DE OCTUBRE Y DESDE EL 01 DE NOVIEMBRE AL 30 DE NOVIEMBRE/2021.</t>
  </si>
  <si>
    <t>EFT-7043</t>
  </si>
  <si>
    <t>PAGO FACT. NOS. B1500034865/05-11, 35717/05-12-2021, CUENTA NO.86797963, CORRESP. AL SERVICIO DE USO GPS DEL INAPA  FACTURACION  DESDE  01-10  AL 31-10-2021 Y 01-11- AL 30-11-2021.</t>
  </si>
  <si>
    <t>EFT-7044</t>
  </si>
  <si>
    <t>PAGO FACT. DE CONSUMO ENERGETICO EN LA ZONA SUR DEL PAIS CORRESP. AL MES DE NOVIEMBRE/2021, SEGUN MEMO D.E.T.E NO.164/2021.</t>
  </si>
  <si>
    <t>EFT-7045</t>
  </si>
  <si>
    <t>PAGO FACT. NOS. B1500000173/07-12-2021 ORDEN DE COMPRA OC2021-0206, ADQUISICION DE SUSTANCIAS QUIMICAS (90,748.78 CLORO GAS DE 2, 000 LBS),  PARA SER UTILIZADOS  EN TODOS LOS ACUEDUCTOS DEL INAPA, 7MO.</t>
  </si>
  <si>
    <t>EFT-7046</t>
  </si>
  <si>
    <t>PAGO FACT. NOS. B1500034832/05-11, 35686/05-12-2021, CUENTA NO.86273266, POR SERVICIO DE USO INTERNET MOVIL TABLET,  ASIGNADO AL DEPTO. DE CATASTRO AL USUARIO DEL INAPA, CORRESP. A LA FACTURACION  DESDE EL 01 DE OCTUBRE AL 31 DE OCTUBRE Y 01 DE NOVIEMBRE AL 30 DE NOVIEMBRE/2021.</t>
  </si>
  <si>
    <t>EFT-7047</t>
  </si>
  <si>
    <t>PAGO FACT. NOS. B1500000009/30-07, 10, 11, 12/05-11-2021, ORDENES DE SERVICIOS NOS. OS2021-0206, OS2021-0727,  DISTRIBUCION DE AGUA EN DIFERENTES SECTORES Y COMUNIDADES DE LA PROVINCIA MONTECRISTI, CORRESP. A 27 DIAS  DE JULIO, 26 DIAS DE AGOSTO, 27 DIAS DE SEPTIEMBRE Y 26 DIAS DE OCTUBRE/2021.</t>
  </si>
  <si>
    <t>EFT-7048</t>
  </si>
  <si>
    <t>PAGO FACT. NO. B1500000121/06-12-2021 ORDEN DE COMPRA NO. OC2021-0031 '' ADQUISICÓN DE (3,120.00 FUNDAS) DE SULFATO DE ALUMINIO GRADO A (50 KGS) CADA UNA O SU EQUIVALENTE EN FUNDAS, PARA SER UTILIZADAS EN TODOS LOS ACUEDUCTOS DEL INAPA.</t>
  </si>
  <si>
    <t xml:space="preserve">062023 </t>
  </si>
  <si>
    <t>REPOSICION FONDO CAJA CHICA DE LA UNIDAD COMERCIAL DE PEDERNALES ZONA VIII CORRESP. AL PERIODO DEL 22-06 AL 04-10-2021, RECIBOS DE DESEMBOLSO DEL 0100 AL 0108 .</t>
  </si>
  <si>
    <t xml:space="preserve">062024 </t>
  </si>
  <si>
    <t>PAGO FACT. NO.B1500000165/02-12-2021, ORDEN DE SERVICIO. OS2021-0567, COLOCACION DE PUBLICIDAD INSTITUCIONAL DURANTE 06 (SEIS) MESES, EN UNA REVISTA DIGITAL E IMPRESA "HUELLAS", CORRESP. AL PERIODO DEL 25 DE OCTUBRE AL 25 DE NOVIEMBRE/2021.</t>
  </si>
  <si>
    <t xml:space="preserve">062025 </t>
  </si>
  <si>
    <t>REPOSICION FONDO CAJA CHICA DE LA UNIDAD ADMINISTRATIVA DE ESPERANZA ZONA I CORRESP.E AL PERIODO DEL  05-07 AL 26-10-2021, RECIBOS DE DESEMBOLSO DEL 0153 AL 0167.</t>
  </si>
  <si>
    <t xml:space="preserve">062026 </t>
  </si>
  <si>
    <t>RETENCION DEL ITBIS (30%) , DESCONTADO A SUPLIDORES DE SERVICIOS, SEGUN LEY 253/2012, CORRESP. AL MES DE NOVIEMBRE/2021.</t>
  </si>
  <si>
    <t xml:space="preserve">062027 </t>
  </si>
  <si>
    <t>REPOSICION FONDO CAJA CHICA DEL ACUEDUCTO DE CASTILLO Z-III CORRESP. AL PERIODO DEL 30-08 AL 15-11-2021, RECIBOS DE DESEMBOLSO DEL 0128 AL 0145.</t>
  </si>
  <si>
    <t xml:space="preserve">062028 </t>
  </si>
  <si>
    <t>PAGO FACT. NO. B1500000004/05-12-2021, ALQUILER DE APARTAMENTO PARA SER UTILIZADO COMO VIVIENDA FAMILIAR, UBICADO EN LA AVENIDA CORREA Y CIDRON, IVETTE A, APARTAMENTO 4A,  DISTRITO NACIONAL, SANTO DOMINGO,  CORRESP. AL MES DE NOVIEMBRE/2021.</t>
  </si>
  <si>
    <t xml:space="preserve">EFT-7049 </t>
  </si>
  <si>
    <t>PAGO FACT. NOS. B1500004489, 4490, 4491, 4492, 4493, 4495, 4477, 4511, 4512, 4513, 4514, 4515, 4516, 4517, 4518/30-11-2021, CONSUMO ENERGETICO CORRESP. AL MES DE NOVIEMBRE/2021.</t>
  </si>
  <si>
    <t>EFT-7050</t>
  </si>
  <si>
    <t>PAGO FACT. NO B1500003300/06-10-2021, ORDEN DE SERVICIO NO.OS2021-0609,  PUBLICACION EN DOS (2)  PERIODICOS  DE CIRCULACION NACIONAL, DOS DIAS CONSECUTIVOS: DE AGOSTO DEL AÑO 2021, PARA PROCESO DE LICITACION PUBLICA NACIONAL NO.INAPA-CCC-LPN-2021-0025.</t>
  </si>
  <si>
    <t>EFT-7051</t>
  </si>
  <si>
    <t>PAGO FACT. NO. B1500000477/30-11-2021, ORDEN DE SERVICIO NO.OS2021-0509 SERVICIO DE CATERING DE ALMUERZOS PRE EMPACADOS O MONTAJE TIPO BUFFET Y REFRIGERIOS PRE EMPACADOS QUE SERAN UTILIZADOS EN LAS ACTIVIDADES PROGRAMADAS, TALLERES Y CAPACITACIONES DE NUESTRA INSTITUCION DURANTE EL  AÑO EN CURSO, CORRESP.</t>
  </si>
  <si>
    <t>EFT-7052</t>
  </si>
  <si>
    <t>PAGO FACT. NOS.B1500000075, 76/17-11-2021 ORDENES DE SERVICIOS OS2021-0846,  OS2021-0845,  SERVICIO DE NOTARIO PARA EL ACTO DE APERTURA DE LA COMPARACION DE PRECIOS Y LA LICITACION PUBLICA NACIONAL NO. INAPA-CCC-2021-0047, NO. INAPA-CCC-LPN-2021-0024, OFERTAS ECONOMICAS (SOBRES B) PARA LA " REHABILITACION OBRAS DE TOMA Y ESTACION DE BOMBEO, ACUEDUCTO EL SEIBO, PROVINCIA EL SEIBA, ZONA VI,"   Y LA " AMPLIACION ACUEDUCTO MULTIPLE DE YABONICO Y REHABILITACION ACUEDUCTO EL CORBANO,  PROVINCIA SAN JUAN, ZONA II".</t>
  </si>
  <si>
    <t>EFT-7053</t>
  </si>
  <si>
    <t>PAGO DE NOMINA DE VIÁTICOS DE UNIDADES CONSULTIVAS O ASERSORAS CORRESP. A OCTUBRE/2021 ELABORADA EN DICIEMBRE/2021.</t>
  </si>
  <si>
    <t>EFT-7054</t>
  </si>
  <si>
    <t>PAGO TRANSPORTE DEL DEPARTAMENTO DE REVISION Y CONTROL,  CORRESP. AL MES DE NOVIEMBRE/2021, ELABORADA EN EL MES DE DICIEMBRE/2021.</t>
  </si>
  <si>
    <t>EFT-7055</t>
  </si>
  <si>
    <t>PAGO  NOMINA DE VIÁTICOS  DIRECCIÓN DE TECNOLOGÍA DE LA INF. Y COMP, CORRESP. A OCTUBRE/2021 ELABORADA EN DICIEMBRE/2021.</t>
  </si>
  <si>
    <t>EFT-7056</t>
  </si>
  <si>
    <t>PAGO FACT. NO.B1500000004/01-12-2021, ORDEN DE SERVICIO NO. OS2021-0692, DISTRIBUCION DE AGUA EN DIFERENTES SECTORES Y COMUNIDADES DE LA PROVINCIA DE AZUA, CORRESP. A  30  DIAS   DE NOVIEMBRE/2021.</t>
  </si>
  <si>
    <t>EFT-7057</t>
  </si>
  <si>
    <t>PAGO FACT. NO. B1500000012/02-11-2021,  ORDEN DE SERVICIO NO. OS2021-0589,  DISTRIBUCION DE AGUA CON CAMION CISTERNA EN DIFERENTES SECTORES Y COMUNIDADES DE LA  PROVINCIA SAN JUAN DE LA MAGUANA,  CORRESP. A 31  DIAS DE OCTUBRE/2021.</t>
  </si>
  <si>
    <t>EFT-7058</t>
  </si>
  <si>
    <t>PAGO FACT. NO. B1500000137/01-12-2021, ORDEN DE SERVICIO NO. OS2021-0566, DISTRIBUCION DE AGUA EN DIFERENTES SECTORES Y COMUNIDADES DE LA PROVINCIA DUARTE,  CORRESP. A  30 DIAS DEL MES DE NOVIEMBRE/2021.</t>
  </si>
  <si>
    <t xml:space="preserve">062029 </t>
  </si>
  <si>
    <t>REPOSICION FONDO CAJA CHICA DE LA PROVINCIA HATO MAYOR ZONA VI CORRESP. AL PERIODO DEL 03-08 AL 01-11-2021, RECIBOS DE DESEMBOLSO DEL 0779 AL 0881.</t>
  </si>
  <si>
    <t xml:space="preserve">062030 </t>
  </si>
  <si>
    <t>REPOSICION FONDO CAJA CHICA DE LA PROVINCIA DUARTE Z-III CORRESP. AL PERIODO DEL 27-09 AL 24-11-2021, RECIBOS DE DESEMBOLSO DEL 0901 AL 0975.</t>
  </si>
  <si>
    <t xml:space="preserve">062031 </t>
  </si>
  <si>
    <t>REPOSICION FONDO CAJA CHICA DE LA UNIDAD ADMINISTRATIVA DE SABANA IGLESIA ZONA V CORRESP. AL PERIODO DEL 15-10 AL 25-11-2021, RECIBOS DE DESEMBOLSO DEL 0368 AL 0388.</t>
  </si>
  <si>
    <t xml:space="preserve">062032 </t>
  </si>
  <si>
    <t>PAGO FACT. NO.B1500000066/15-11-2021, ORDEN DE SERVICIO OS2021-0664, COLOCACION DE PUBLICIDAD INSTITUCIONAL DURANTE 06 (SEIS) MESES, EN  CANAL DE YOUTUBE,  "PERIODICO DIGITAL EL 4TO BATE TV, CORRESP. AL PERIODO DEL 07 DE OCTUBRE AL 07 DE NOVIEMBRE/2021.</t>
  </si>
  <si>
    <t xml:space="preserve">062033 </t>
  </si>
  <si>
    <t>PAGO FACT. NO.B1500000180/08-12-2021 ORDEN DE SERVICIO NO. OS2021- 0632,  COLOCACION DE PUBLICIDAD INSTITUCIONAL DURANTE 06 (SEIS) MESES, EN PAGINA WEB. HTTPS://CIUDADORIENTAL.COM.  CORRESP. AL PERIODO DEL 01 DE NOVIEMBRE AL 01 DE DICIEMBRE/2021.</t>
  </si>
  <si>
    <t xml:space="preserve">062034 </t>
  </si>
  <si>
    <t>PAGO DE 26  FORMULARIOS F49 (CON UN COSTO DE RD$1,500 C/U), CORRESP. A LA EXONERACIÓN DE VEHICULOS PERTENECIENTES AL INSTITUTO NACIONAL (INAPA).</t>
  </si>
  <si>
    <t xml:space="preserve">062035 </t>
  </si>
  <si>
    <t>REPOSICION FONDO CAJA CHICA DE LA DIRECCION DE OPERACIONES DESTINADO PARA CUBRIR GASTOS DE URGENCIA CORRESP. AL PERIODO DEL 23-11 AL 10-12-2021, RECIBOS DE DESEMBOLSO DEL 9899 AL 9954.</t>
  </si>
  <si>
    <t xml:space="preserve">062036 </t>
  </si>
  <si>
    <t>REPOSICION FONDO CAJA CHICA DE LA PROVINCIA MONTECRISTI ZONA I CORRESP. AL PERIODO DEL 23-11 AL 02-12-2021, RECIBOS DE DESEMBOLSO DEL 0783 AL 0791.</t>
  </si>
  <si>
    <t xml:space="preserve">062037 </t>
  </si>
  <si>
    <t>PAGO FACT. NO.B1500000117/02-12-2021, ORDEN DE SERVICIO NO. OS2021-0660, SERVICIO DISTRIBUCION DE AGUA CON CAMION CISTERNA EN DIFERENTES COMUNIDADES DE LA PROVINCIA SAN CRISTOBAL, CORRESP. A 30 DIAS DE  NOVIEMBRE/2021.</t>
  </si>
  <si>
    <t xml:space="preserve">EFT-7059 </t>
  </si>
  <si>
    <t>PAGO FACTURAS DE CONSUMO ENERGETICO EN LA ZONA ESTE DEL PAIS CORRESP. AL MES DE NOVIEMBRE/2021.</t>
  </si>
  <si>
    <t>EFT-7060</t>
  </si>
  <si>
    <t>PAGO FACT. NO. B1500032275/26-11-2021 SEGURO COLECTIVO DE VIDA CORRESP. AL MES DICIEMBRE/2021, POLIZA NO.2-2-102-0064318.</t>
  </si>
  <si>
    <t>EFT-7061</t>
  </si>
  <si>
    <t>PAGO VIATICOS DIRECCION COMERCIAL, CORRESP. AL MES DE OCTUBRE/2021, ELABORADA EN DICIEMBRE/2021.</t>
  </si>
  <si>
    <t>EFT-7062</t>
  </si>
  <si>
    <t>PAGO VIATICOS DE LA DIRECCION DE PROGRAMAS Y PROYECTOS ESPECIALES CORRESP. A OCTUBRE/2021, ELABORADA EN DICIEMBRE/2021.</t>
  </si>
  <si>
    <t>EFT-7063</t>
  </si>
  <si>
    <t>PAGO VIATICOS DE LA DIRECCION FINANCIERA CORRESP. A OCTUBRE/2021, ELABORADA EN DICIEMBRE/2021.</t>
  </si>
  <si>
    <t>EFT-7064</t>
  </si>
  <si>
    <t>PAGO VIATICOS DE LA DIRECCION DE LA CALIDAD DEL AGUA, CORRESP.AL MES DE OCTUBRE/2021, ELABORADA EN DICIEMBRE/2021.</t>
  </si>
  <si>
    <t>EFT-7065</t>
  </si>
  <si>
    <t>PAGO FACT. NO. B1500002949/01-12-2021, CUENTA NO. (50015799) SERVICIO C&amp;W INTERNET 155 MBPS IP ASIGNADO A NIVEL CENTRAL, CORRESP. A LA FACTURACION DE 01-12  AL 31-12/2021.</t>
  </si>
  <si>
    <t>EFT-7066</t>
  </si>
  <si>
    <t>PAGO FACT. NO. B1500000121/18-08-2021 ORDEN DE COMPRA NO.OC2019-0821, ADQUISICION DE MATERIALES PARA SER UTILIZADOS EN LOS CAMIONES SUCCIONADORES DEL INAPA.</t>
  </si>
  <si>
    <t>EFT-7067</t>
  </si>
  <si>
    <t>PAGO FACT. NO. B1500000151/30-11-2021 ORDEN DE COMPRA OC2021-0240, ADQUISICION DE TUBERIAS PARA SER UTILIZADAS EN LOS ACUEDUCTOS Y PLANTAS DE TRATAMIENTOS.</t>
  </si>
  <si>
    <t>EFT-7068</t>
  </si>
  <si>
    <t>PAGO FACT. NO. B1500000062/16-11-2021 ORDEN DE SERVICIO OS2021-0843, SERVICIO DE NOTARIO PARA EL ACTO DE APERTURA DE LA LICITACION PUBLICA NACIONAL NO. INAPA-CCC-LPN-2021-0025 OFERTAS TECNICAS (SOBRE B) PARA LA "CONSTRUCCION ACUEDUCTO MULTIPLE GUANUMA-LOS BOTADOS, PLANTA POTABILIZADORA DE 100 LPS, PROVINCIA SANTO DOMINGO-MONTE PLATA, ZONA IV".</t>
  </si>
  <si>
    <t>EFT-7069</t>
  </si>
  <si>
    <t>PAGO FACT. NO.B1500000007/08-11-2021,ORDEN DE SERVICIO NO.OS2021-0857 ,SERVICIO DE DISTRIBUCION DE AGUA EN CAMION CISTERNA EN DIFERENTES COMUNIDADES DE LA PROVINCIA BAHORUCO,  CORRESP. A 31 DIAS DEL MES DE OCTUBRE/2021.</t>
  </si>
  <si>
    <t>EFT-7070</t>
  </si>
  <si>
    <t>PAGO FACT.  NO. B1500000024/03-12-2021 ORDEN DE SERVICIO NO. OS2021-0637, DISTRIBUCION DE AGUA EN DIFERENTES SECTORES Y COMUNIDADES DE LA PROVINCIA ELIAS PIÑA, CORRESP. A 30  DIAS  DE NOVIEMBRE/2021.</t>
  </si>
  <si>
    <t>EFT-7071</t>
  </si>
  <si>
    <t>PAGO FACT. NO.B1500005458/25-11-2021, NOTA DE CREDITO B0400006339, SERVICIOS A EMPLEADOS VIGENTES Y EN TRAMITE DE PENSION, CORRESP. AL MES DE DICIEMBRE/2021.</t>
  </si>
  <si>
    <t>EFT-7072</t>
  </si>
  <si>
    <t>PAGO FACT. NO.B1500021528/10-12-2021, SERVICIOS MEDICOS A EMPLEADOS VIGENTES Y EN TRÁMITE DE PENSIÓN, CONJUNTAMENTE CON SUS DEPENDIENTES DIRECTOS, (CÓNYUGES, HIJOS E HIJASTROS), CORRESP. AL MES DE DICIEMBRE/2021.</t>
  </si>
  <si>
    <t>EFT-7073</t>
  </si>
  <si>
    <t>PAGO FACT. NO. B1500000062/01-12-2021, ORDEN DE SERVICIO NO. OS2021-0788 SERVICIO DE DISTRIBUCION DE AGUA CON CAMION CISTERNA EN DIFERENTES SECTORES Y COMUNIDADES DE LA PROVINCIA DUARTE, CORRESP. A 30  DIAS DE NOVIEMBRE/2021.</t>
  </si>
  <si>
    <t>EFT-7074</t>
  </si>
  <si>
    <t>PAGO FACT. NOS. B1500000021/30-09, 22/30-10, 23/30-11-2021, ALQUILER LOCAL COMERCIAL EN VILLA ELISA, MUNICIPIO GUAYUBIN, PROVINCIA MONTECRISTI,  CORRESP. A LOS MESES DE SEPTIEMBRE, OCTUBRE, NOVIEMBRE/2021.</t>
  </si>
  <si>
    <t>EFT-7075</t>
  </si>
  <si>
    <t>PAGO FACT. NO.B1500000005/03-12-2021, ORDEN DE SERVICIO NO. OS2021-0672, DISTRIBUCION DE AGUA EN DIFERENTES SECTORES Y COMUNIDADES DE LA PROVINCIA SAN CRISTOBAL, CORRESP. A 30 DIAS DE  NOVIEMBRE/2021.</t>
  </si>
  <si>
    <t xml:space="preserve">062038 </t>
  </si>
  <si>
    <t>DEVOLUCION DE VALOR  DEPOSITADO POR ERROR A INAPA EN FECHA 22 DE ENERO DEL AÑO 2021 Y LE PERTENECIA  A CORPORACION DEL ACUEDUCTO Y ALCANTARRILLADO DE MONSEÑOR NOUEL (CORAMON).</t>
  </si>
  <si>
    <t xml:space="preserve">062039 </t>
  </si>
  <si>
    <t>REPOSICION FONDO CAJA CHICA DE LA DIRECCION DE INGENIERIA CORRESP. AL PERIODO DEL 30-06 AL 06-09-2021, RECIBOS DE DESEMBOLSO DEL 894 AL 912.</t>
  </si>
  <si>
    <t xml:space="preserve">062040 </t>
  </si>
  <si>
    <t>PAGO FACT. NOS. B1500000019/09-11, 18/10-12-2021, ORDEN DE SERVICIO NO. OS2021-0798,  DISTRIBUCION DE AGUA EN DIFERENTES SECTORES Y COMUNIDADES DE LA PROVINCIA SAMANA, CORRESP. A 11 DIAS MES DE SEPTIEMBRE Y 30 DIAS DE OCTUBRE/2021.</t>
  </si>
  <si>
    <t xml:space="preserve">062041 </t>
  </si>
  <si>
    <t>PAGO FACT. NO. B1500000024/02-12-2021,  ORDEN DE SERVICIO NO. OS2021-0651, DISTRIBUCION DE AGUA EN DIFERENTES SECTORES Y COMUNIDADES DE LA PROVINCIA SAN CRISTOBAL. CORRESP. A 30  DE NOVIEMBRE/2021.</t>
  </si>
  <si>
    <t xml:space="preserve">062042 </t>
  </si>
  <si>
    <t>PAGO FACT. NOS. B1500000009/30-09, 08/31-10-2021, ORDEN DE SERVICIO NO. OS2021-0587,  ABASTECIMIENTO DE AGUA EN DIFERENTES SECTORES Y COMUNIDADES DE LA PROVINCIA SANTIAGO, CORRESP. A 25  DIAS  DE SEPTIEMBRE,  26 DIAS OCTUBRE/2021.</t>
  </si>
  <si>
    <t xml:space="preserve">062043 </t>
  </si>
  <si>
    <t>PAGO FACT. NO. B1500000159/24-11-2021 ORDEN DE SERVICIO OS2021-0762, SERVICIO DE TRANSPORTE DE ARENA Y CAPA TORPEDO, DESDE LAS INSTALACIONES DE LA PLANTA PROCESADORA EN BONAO HASTA LAS INSTALACIONES DEL ALMACEN DEL INAPA KM18 DE AUTOPISTA DUARTE.</t>
  </si>
  <si>
    <t xml:space="preserve">062044 </t>
  </si>
  <si>
    <t>REPOSICION FONDO CAJA CHICA DE LA UNIDAD COMERCIAL DE EL FACTOR ZONA III CORRESP. AL PERIODO DEL 01-02 AL 21-09-2021, RECIBOS DE DESEMBOLSO DEL 0017 AL 0045.</t>
  </si>
  <si>
    <t xml:space="preserve">EFT-7076 </t>
  </si>
  <si>
    <t>PAGO FACT. NO.B1500000014/01-12-2021, ORDEN DE SERVICIO NO.OS2021-0684,  DISTRIBUCION DE AGUA EN DIFERENTES SECTORES Y COMUNIDADES  DE LA PROVINCIA VALVERDE, MAO, CORRESP. A 29  DIAS DE  NOVIEMBRE /2021.</t>
  </si>
  <si>
    <t>EFT-7077</t>
  </si>
  <si>
    <t>PAGO FACT. NO. B1500000045/02-12-2021, ORDEN DE SERVICIO NO. OS2021-0536,  DISTRIBUCION DE AGUA CON CAMION CISTERNA EN DIFERENTES SECTORES Y COMUNIDADES DE LA PROVINCIA SAN CRISTOBAL, CORRESP. A  30 DIAS DE NOVIEMBRE/2021.</t>
  </si>
  <si>
    <t>EFT-7078</t>
  </si>
  <si>
    <t>PAGO FACT.NO. B1500032598/10-12-2021 SERVICIOS ODONTOLOGICOS AL SERVIDOR VIGENTE Y SUS DEPENDIENTES DIRECTOS ( CONYUGE E HIJOS) AFILIADOS A SENASA CORRESP. AL MES DE DICIEMBRE 2021.</t>
  </si>
  <si>
    <t>EFT-7079</t>
  </si>
  <si>
    <t>PAGO FACT. NO.B1500000178/02-12-2021, ORDEN DE SERVICIO NO.OS2021-0515, COLOCACION DE PUBLICIDAD INSTITUCIONAL DURANTE 06 (SEIS) MESES, EN PAGINA WEB,  " HTTPS://WWW.NOTICIASBAULDENADIE.NET",  EN LA PROVINCIA BARAHONA, CORRESP. AL PERIODO DEL 02 DE NOVIEMBRE AL 02 DE DICIEMBRE/2021.</t>
  </si>
  <si>
    <t>EFT-7080</t>
  </si>
  <si>
    <t>PAGO FACT. NOS. B1500017077/29-09, 17082/30-10, 17086/29-11-2021, SUMINISTRO DE MEDICAMENTOS DE USO CONTINUO PRESCRITOS AL JOVEN EDDISON JAVIER PEREZ SANTOS, HIJO DE LA SRA. ESTHER SANTOS FIGUEROA, QUIEN DESEMPEÑA EL CARGO DE SECRETARIA EN LA SECCION DE MAYORDOMIA, CORRESP. A LOS MESES DE SEPTIEMBRE, OCTUBRE Y NOVIEMBRE/2021.</t>
  </si>
  <si>
    <t>EFT-7081</t>
  </si>
  <si>
    <t>PAGO FACT. NO. B1500002951/01-12-2021, CUENTA NO. (50017176) SERVICIO C&amp;W INTERNET ASIGNADO A SAN CRISTÓBAL, CORRESP. A LA FACTURACION DE 01-12 AL 31-12-2021.</t>
  </si>
  <si>
    <t>EFT-7082</t>
  </si>
  <si>
    <t>PAGO FACT.  NO. B1500000030/01-12-2021, ORDEN DE SERVICIO NO. OS2021-0685,  ABASTECIMIENTO DE AGUA EN DIFERENTES SECTORES Y COMUNIDADES DE LA PROVINCIA MAO, VALVERDE, CORRESP.E A 29 DIAS  DE NOVIEMBRE/2021.</t>
  </si>
  <si>
    <t>EFT-7083</t>
  </si>
  <si>
    <t>PAGO FACT. NO. B1500000057/15-11-2021, ORDEN DE SERVICIO NO. OS2021-0785,  ABASTECIMIENTO DE AGUA EN DIFERENTES SECTORES Y COMUNIDADES DE LA  PROVINCIA BARAHONA , CORRESP. A 31 DIAS DE OCTUBRE/2021.</t>
  </si>
  <si>
    <t>EFT-7084</t>
  </si>
  <si>
    <t>PAGO FACT. NO.B1500000012/01-12-2021, ORDEN DE SERVICIO NO. OS2021-0649, DISTRIBUCION DE AGUA EN DIFERENTES SECTORES Y COMUNIDADES DE LA PROVINCIA DUARTE, SEGUN CONTRATO NO.049/2021   CORRESP. A 30  DIAS DEL MES DE NOVIEMBRE/ 2021.</t>
  </si>
  <si>
    <t>EFT-7085</t>
  </si>
  <si>
    <t>PAGO FACT. NO. B1500000002/08-11-2021 ALQUILER DEL LOCAL COMERCIAL, UBICADO EN LA CALLE PRINCIPAL NO.28, DISTRITO MUNICIPAL LAS GALERAS,  PROVINCIA SANTA BARBARA DE SAMANA, CORRESP. AL MES DE NOVIEMBRE/2021.</t>
  </si>
  <si>
    <t>EFT-7086</t>
  </si>
  <si>
    <t>PAGO FACT. NO. B1500000005/02-12-2021, ORDEN DE SERVICIO NO. OS2021-0618, DISTRIBUCION DE AGUA EN DIFERENTES SECTORES Y COMUNIDADES DE LA PROVINCIA AZUA, CORRESP. A   30  DIAS DE NOVIEMBRE/2021.</t>
  </si>
  <si>
    <t>EFT-7087</t>
  </si>
  <si>
    <t>PAGO FACT. NO. B1500000020/04-12-2021, ALQUILER LOCAL COMERCIAL EN EL MUNICIPIO JUAN HERRERA, PROVINCIA SAN JUAN, CORRESP. AL MES DE NOVIEMBRE/2021.</t>
  </si>
  <si>
    <t>EFT-7088</t>
  </si>
  <si>
    <t>PAGO FACT. NO. B1500000906/03-11-2021 ORDEN DE COMPRA OC2021-0276, ADQUICIÓN DE MATERIALES DE HIGIENE, LOS CUALES SERÁN UTILIZADOS EN EL NIVEL CENTRAL, KM. 18 Y OFICINAS PROVINCIALES.</t>
  </si>
  <si>
    <t>EFT-7089</t>
  </si>
  <si>
    <t>PAGO FACT. NOS. B1500001320, 1323, 1325, 1329, 1327,1319, 1328, 1326, 1324, 1333, 1330,1322, 1331, 1332/30-11, 1335/02, 1336/03, 1342/04, 1360, 1361/09, 1365/10-12-2021 ORDEN DE COMPRA OC2021-0302 ADQUISICIÓN DE (17,336.00 TICKETS, 32,000 GL. GASOIL OPTIMO Y 1,000 GL. DE GASOLINA PRIMIUN)  DE COMBUSTIBLES PARA SER UTILIZADOS EN LA FLOTILLA DE VEHÍCULOS Y EQUIPOS DEL INAPA.</t>
  </si>
  <si>
    <t xml:space="preserve">062045 </t>
  </si>
  <si>
    <t>PAGO FACT. NO.B1500000029/02-12-2021, ORDEN DE SERVICIO NO. OS2021-0691,  DISTRIBUCION DE AGUA EN DIFERENTES SECTORES Y COMUNIDADES  DE LA PROVINCIA SAN CRISTOBAL, CORRESP.  A 30 DIAS DE  NOVIEMBRE/2021.</t>
  </si>
  <si>
    <t xml:space="preserve">062046 </t>
  </si>
  <si>
    <t>PAGO FACT. NO.B1500000009/15-10-2021,  ORDEN DE SERVICIO OS2021-0654, SUMINISTRO E INSTALACION DE PUERTA COMERCIAL P-40 DOBLE HOJA, SHUTTER AUTOMATICO, PARA SER UTILIZADO EN LA OFICINA COMERCIAL, EN LA SEDE CENTRAL DEL INAPA.</t>
  </si>
  <si>
    <t xml:space="preserve">062047 </t>
  </si>
  <si>
    <t>REPOSICION FONDO CAJA CHICA DE LA PROVINCIA SAN PEDRO DE MACORIS ZONA VI CORRESP. AL PERIODO DEL 18-09 AL 27-11-2021, RECIBOS DE DESEMBOLSO DEL 4362 AL 4461 SEGUN RELACION DE GASTOS.</t>
  </si>
  <si>
    <t xml:space="preserve">062048 </t>
  </si>
  <si>
    <t>PAGO FACT. NOS.B1500001016, 1017/09-11-2021 ORDEN DE SERVICIO OS2021-0791 MAESTRIA  EN INGENIERIA SANITARIA, PARA SER IMPARTIDAD A SEIS ENCARGADOS PROVINCIALES CORRESP. A LOS CUATRIMESTES  MAYO-AGOSTO Y SEPTIEMBRE- DICIEMBRE/2021.</t>
  </si>
  <si>
    <t xml:space="preserve">062049 </t>
  </si>
  <si>
    <t>PAGO FACT. NO.B1500000302/1-12-2021 ORDEN DE SERVICIOS OS2021-0832 SERVICIOS DE AMBIENTACIÓN, MONTAJE Y DESMONTAJE QUE SERÁN UTILIZADOS EN LA ACTIVIDAD DEL SORTEO DE OBRAS DEL INAPA/2021.</t>
  </si>
  <si>
    <t xml:space="preserve">EFT-7090 </t>
  </si>
  <si>
    <t>PAGO FACT. DE CONSUMO ENERGETICO EN LA ZONA NORTE DEL PAIS CORRESP. AL MES DE NOVIEMBRE/2021.</t>
  </si>
  <si>
    <t>EFT-7091</t>
  </si>
  <si>
    <t>PAGO FACT. NO. B1500000012/06-12-2021,  ORDEN DE SERVICIO NO. OS2021-0671, SERVICIO DISTRIBUCION DE AGUA EN DIFERENTES SECTORES Y COMUNIDADES DE LA PROVINCIA DAJABON. CORRESP.  A    25 DIAS DE NOVIEMBRE/2021.</t>
  </si>
  <si>
    <t>EFT-7092</t>
  </si>
  <si>
    <t>PAGO FACT. NO. B1500000604/14-09-2020, ORDEN DE SERVICIO NO. OS2020-0361,SERVICIO DE REPARACION ELECTROBOMBAS INATASCABLE.</t>
  </si>
  <si>
    <t>EFT-7093</t>
  </si>
  <si>
    <t>PAGO VIATICOS COMPLETIVO DE SEPTIEMBRE/2021, ELABORADA EN DICIEMBRE/2021.</t>
  </si>
  <si>
    <t>EFT-7094</t>
  </si>
  <si>
    <t>PAGO FACT. NO B1500000062/01-12-2021, ORDEN DE SERVICIO NO. OS2021-0527, DISTRIBUCION DE AGUA EN DIFERENTES SECTORES Y COMUNIDADES DE LA PROVINCIA DUARTE, CORRESP. 30  DIAS DE NOVIEMBRE/2021.</t>
  </si>
  <si>
    <t>EFT-7095</t>
  </si>
  <si>
    <t>PAGO FACT. NOS. B1500000151/18-10, 152/19-10, 153/20-10, 154/21-10, 155/25-10, 156/26-10, 157/27-10, 158/28-10-2021, ORDEN DE SERVICIO NO. OS2021-0792, DISTRIBUCION DE AGUA EN DIFERENTES SECTORES Y COMUNIDADES DE LA PROVINCIA AZUA, CORRESP. A  06 DIAS  DE MARZO, 28 DIAS DE ABRIL, 30 DIAS DE MAYO, 26 DIAS DE JUNIO, 28 DIAS DE JULIO, 27 DIAS DE AGOSTO, 26 DIAS DE SEPTIEMBRE Y 14 DIAS DE OCTUBRE /2021.</t>
  </si>
  <si>
    <t>EFT-7096</t>
  </si>
  <si>
    <t>PAGO FACT. NO.B1500000049/02-12-2021, ORDEN DE SERVICIO NO.OS2021-0594, DISTRIBUCION DE AGUA EN DIFERENTES COMUNIDADES DE LA PROVINCIA PERAVIA, CORRESP. A 31 DIAS  DE  OCTUBRE/2021.</t>
  </si>
  <si>
    <t>EFT-7097</t>
  </si>
  <si>
    <t>PAGO FACT. NO. B1500000046/02-12-2021,  ORDEN DE SERVICIO NO. OS2021-0863  DISTRIBUCION  DE AGUA EN DIFERENTES SECTORES Y COMUNIDADES DE LA PROVINCIA SAN CRISTOBAL CORRESP. A  30 DIAS DE NOVIEMBRE/2021.</t>
  </si>
  <si>
    <t xml:space="preserve">062050 </t>
  </si>
  <si>
    <t>PAGO FACT. NO.B1500000153/07-12-2021.  ALQUILER LOCAL COMERCIAL EN EL MUNICIPIO BANI, PROVINCIA PERAVIA CORRESP. A LOS MESES DE SEPTIEMBRE, OCTUBRE, NOVIEMBRE, DICIEMBRE/2021.</t>
  </si>
  <si>
    <t xml:space="preserve">062051 </t>
  </si>
  <si>
    <t>PAGO FACT.A NO. B1500000014/29-11-2021,  ORDEN DE SERVICIO NO. OS2021-0630, SERVICIO DISTRIBUCION DE AGUA EN DIFERENTES SECTORES Y COMUNIDADES DE LA PROVINCIA INDEPENDENCIA  CORRESP. A 28  DIAS DE  SEPTIEMBRE/2021.</t>
  </si>
  <si>
    <t xml:space="preserve">062052 </t>
  </si>
  <si>
    <t>PAGO FACT. NO. B1500000023/22-11-2021 ORDEN DE COMPRA OC2021-0248, ADQUISICIÓN  DE DOS RETRATO DE LOS EXDIRECTORES DEL INAPA, ALBERTO HOLGUÍN Y HORACIO MAZARA, EN TELA 20X26 AL ÓLEO.</t>
  </si>
  <si>
    <t xml:space="preserve">062053 </t>
  </si>
  <si>
    <t xml:space="preserve"> PAGO FACT. NOS.B1500000013/03-11, 14/01-12-12021, ORDEN DE SERVICIO NO. OS2021-0854, DISTRIBUCION DE AGUA EN DIFERENTES SECTORES Y COMUNIDADES DE LA PROVINCIA PERAVIA, CORRESP. A 18 DIAS  DE OCTUBRE  Y 30 DIAS DE  NOVIEMBRE/ 2021.</t>
  </si>
  <si>
    <t xml:space="preserve">062054 </t>
  </si>
  <si>
    <t>PAGO FACT. NO. B1500000336/06-01-2021 ORDEN DE COMPRA OC2020-0337 COMPRA DE ROLLO DE PAPEL PLOTTER, TONER MAQUINAS SUMADORA, LABELS PARA CD Y PAPEL BOND 11*17.</t>
  </si>
  <si>
    <t xml:space="preserve">062055 </t>
  </si>
  <si>
    <t>PAGO FACT. NO. B1500000074/2021 ORDEN DE SERVICIO OS2021-0749 SERVICIOS DE PUBLICIDAD EN PROGRAMA TELEVISIVO EN LA PROGRAMACIÓN REGULAR DE LOS CANALES 31/ 1031 TELECABLE DE CLARO, 33/438 TELECABLE DE ALTICE, 32 DE ASTER, 31 DE WIND Y CATORCE TV, CANAL 14. CORRESP. AL PERIODO DEL 08 DE NOVIEMBRE AL 08 DE DICIEMBRE/2021.</t>
  </si>
  <si>
    <t xml:space="preserve">062056 </t>
  </si>
  <si>
    <t>PAGO FACT. NO.B1500000008/02-12-2021, ORDEN DE SERVICIO NO.OS2021-0518 ,SERVICIO DE DISTRIBUCION DE AGUA CON CAMION CISTERNA EN DIFERENTES COMUNIDADES DE LA PROVINCIA MARIA TRINIDAD SANCHEZ, CORRESP. 25 DIAS DE NOVIEMBRE/2021.</t>
  </si>
  <si>
    <t>062057</t>
  </si>
  <si>
    <t xml:space="preserve">062058 </t>
  </si>
  <si>
    <t>PAGO DE FACT. NO.B1500001694/12-11-2021 ORDEN DE SERVICIO NO. OS2021-0523, "SERVICIOS DE ALQUILER DE IMPRESORAS MULTIFUNCIONALES Y PLOTTERS PARA USO DEL INAPA CORRESP. AL MES DE OCTUBRE 2021.</t>
  </si>
  <si>
    <t xml:space="preserve">062059 </t>
  </si>
  <si>
    <t>PAGO FACT. NO. B1100009230/17-12-2021, ALQUILER DE LOCAL  COMERCIAL, UBICADO EN LA CALLE SANTOME NO.38, MUNICIPIO EL CERCADO,  PROVINCIA SAN JUAN, CORRESP. AL  MES DE DICIEMBRE/2021.</t>
  </si>
  <si>
    <t xml:space="preserve">062060 </t>
  </si>
  <si>
    <t>REPOSICION FONDO CAJA CHICA  DE LA PROVINCIA SAN JUAN ZONA II CORRESP. AL PERIODO DEL 04-11 AL 09-12-2021, RECIBOS DE DESEMBOLSO DEL 5663 AL 5686.</t>
  </si>
  <si>
    <t xml:space="preserve">EFT-7098 </t>
  </si>
  <si>
    <t>PAGO FACT. NO. B1500000062/06-12-2021 , ORDEN DE SERVICIO NO.OS2021-0662, DISTRIBUCION DE AGUA EN DIFERENTES SECTORES Y COMUNIDADES DE LA PROVINCIA SAN PEDRO DE MACORIS, CORRESP. A 30 DIAS DEL MES DE NOVIEMBRE/2021.</t>
  </si>
  <si>
    <t>EFT-7099</t>
  </si>
  <si>
    <t>PAGO FACT. NO.B1500000015/06-12-2021, ORDEN DE SERVICIO NO. OS2021-0653, DISTRIBUCION DE AGUA EN DIFERENTES SECTORES Y COMUNIDADES DE LA PROVINCIA MONTE CRISTI, CORRESP. A 26 DIAS DEL  MES DE NOVIEMBRE/2021.</t>
  </si>
  <si>
    <t>EFT-7100</t>
  </si>
  <si>
    <t>PAGO FACT. NO.B1500000121/09-12-2021, ORDEN DE SERVICIO NO. OS2021-0593  SERVICIO DISTRIBUCION DE AGUA CON CAMION CISTERNA EN DIFERENTES COMUNIDADES DE LA PROVINCIA SAN PEDRO DE MACORIS, CORRESP. A 30 DIAS DE  NOVIEMBRE/2021.</t>
  </si>
  <si>
    <t>EFT-7101</t>
  </si>
  <si>
    <t>PAGO FACT. NOS. B1500000037, 38, 39, 40/02-12-2021, ORDEN DE SERVICIO NO. OS2021-0869, SERVICIO DE DISTRIBUCION DE AGUA CON CAMION CISTERNA EN DIFERENTES SECTORES Y COMUNIDADES DE LA PROVINCIA SAN CRISTOBAL, CORRESP. A 30  DIAS DEL MES AGOSTO, 30 DIAS DE SEPTIEMBRE,  30 DIAS DE OCTUBRE Y 30 DIAS DE NOVIEMBRE/2021.</t>
  </si>
  <si>
    <t>EFT-7102</t>
  </si>
  <si>
    <t>PAGO FACT. NO.B1500000041/08-12-2021, ORDEN DE SERVICIO NO. OS2021-0600,   DISTRIBUCION DE AGUA EN DIFERENTES SECTORES Y COMUNIDADES  DE LA PROVINCIA SAMANA, CORRESP. A 30  DIAS DEL MES DE  NOVIEMBRE/2021.</t>
  </si>
  <si>
    <t>EFT-7103</t>
  </si>
  <si>
    <t>PAGO FACT. NO. B1500000117/09-12-2021,  ORDEN DE SERVICIO NO. OS2021-0590, SERVICIO DISTRIBUCION DE AGUA EN DIFERENTES SECTORES Y COMUNIDADES DE LA PROVINCIA SAMANA. CORRESP. A  30 DIAS DE NOVIEMBRE/2021.</t>
  </si>
  <si>
    <t>EFT-7104</t>
  </si>
  <si>
    <t>PAGO FACT. NO.B1500000006/09-12-2021, ORDEN DE SERVICIO NO.OS2021-0501, COLOCACION DE PUBLICIDAD INSTITUCIONAL DURANTE 06 (SEIS) MESES, EN EL PROGRAMA DE TELEVISION TRANSMITIDO EN PLATAFORMA DIGITAL¨, " EL MUNDO HOY", CORRESP. AL PERIODO DEL 10 DE OCTUBRE AL 10 DE NOVIEMBRE/2021.</t>
  </si>
  <si>
    <t>EFT-7105</t>
  </si>
  <si>
    <t>PAGO FACT. NO.B1500003266/17-09-2021, ORDEN DE SERVICIO NO.OS2021-0633, PUBLICACION EN UN (1) MEDIO DE CIRCULACION NACIONAL, DURANTE DOS (2) DIAS CONSECUTIVOS, LA CONVOCATORIA A PARTICIPAR EN EL PROCESO DE LICITACION PUBLICA NACIONAL INAPA-CCC-LPN-2021-0029 "ADQUISICION DE RODAMIENTOS, CONTACTOR MAGNETICO Y CONTROL DE NIVEL PARA SER UTILIZADOS EN MANTENIMIENTO DE LOS DIFERENTES EQUIPOS DEL INAPA".</t>
  </si>
  <si>
    <t>EFT-7106</t>
  </si>
  <si>
    <t>PAGO FACT. NO.B1500003424/08-11-2021, ORDEN DE SERVICIO NO.OS2021-0766, PUBLICACION EN UN MEDIO DE CIRCULACION NACIONAL, DOS DIAS CONSECUTIVOS: MARTES 26 Y MIERCOLES 27 DE OCTUBRE DEL AÑO 2021, PROCESO DE LICITACION PUBLICA NACIONAL NO.INAPA-CCC-LPN-2021-0045 "MEJORAMIENTO ALCANTARILLADO SANITARIO LAS MATAS DE FARFAN, PROVINCIA SAN JUAN, ZONA II".</t>
  </si>
  <si>
    <t>EFT-7107</t>
  </si>
  <si>
    <t>PAGO FACT. NO.B1500003483/25-11-2021, ORDEN DE SERVICIO NO.OS2021-0807, PUBLICACION EN UN MEDIO DE CIRCULACION NACIONAL, DOS DIAS, CONSECUTIVOS: LUNES 08 Y MARTES 09 DE NOVIEMBRE DEL AÑO 2021, PROCESO DE LICITACION PUBLICA NACIONAL NO.INAPA-CCC-LPN-2021-0052 "AMPLIACION ACUEDUCTO MULTIPLE SAN JOSE DE OCOA-SABANA LARGA, PROVINCIA SAN JOSE DE OCOA, ZONA IV".</t>
  </si>
  <si>
    <t>EFT-7108</t>
  </si>
  <si>
    <t>PAGO FACT. NO.B1500003480/25-11-2021, ORDEN DE SERVICIO NO.OS2021-0777, PUBLICACION EN UN MEDIO DE CIRCULACION NACIONAL, DOS DIAS CONSECUTIVOS: LUNES 01 Y MARTES 02 DE NOVIEMBRE DEL AÑO 2021, PROCESO DE LICITACION PUBLICA NACIONAL NO.INAPA-CCC-LPN-2021-0047, "ADQUISICION DE ASFALTO EN FRIO PARA SER UTILIZADO EN LA REPOSICION DE ASFALTO POR CORRECCION DE AVERIAS EN LOS ACUEDUCTOS DE TODAS LAS PROVINCIAS, PLAN NACIONAL DE RESCATE".</t>
  </si>
  <si>
    <t>EFT-7109</t>
  </si>
  <si>
    <t>PAGO FACT. NOS. B150000008/03-11, 09/01-12-2021,  ORDEN DE SERVICIO NO. OS2021-0853, SERVICIO DISTRIBUCION DE AGUA EN DIFERENTES SECTORES Y COMUNIDADES DE LA PROVINCIA PERAVIA.  CORRESP. A 18  DIAS DE  OCTUBRE  Y 30 DIAS DE NOVIEMBRE/2021.</t>
  </si>
  <si>
    <t>EFT-7110</t>
  </si>
  <si>
    <t>PAGO FACT. NO.B1500000164/15-12-2021, ORDEN  DE SERVICIO NO. OS2021-0739,  DISTRIBUCION DE AGUA EN DIFERENTES SECTORES Y COMUNIDADES DE LA PROVINCIA SAN CRISTOBAL, CORRESP.A   30 DIAS DE NOVIEMBRE/2021.</t>
  </si>
  <si>
    <t>EFT-7111</t>
  </si>
  <si>
    <t>PAGO FACT. NO.B1500003535/09-12-2021, ORDEN DE SERVICIO NO. OS2021-0747, COLOCACION DE PUBLICIDAD INSTITUCIONAL EN PAGINA WEB "WWW.ELNUEVODIARIO.COM.DO", CORRESP. AL PERIODO DEL 08 DE NOVIEMBRE AL 08 DE DICIEMBRE 2021.</t>
  </si>
  <si>
    <t>EFT-7112</t>
  </si>
  <si>
    <t>PAGO FACT. NO. B1500000055/ 06-12-2021, ORDEN DE SERVICIOS NO, OS2021-0709,  SERVICIO DE DISTRIBUCION DE AGUA EN DIFERENTES SECTORES Y COMUNIDADES DE LA PROVINCIA PEDERNALES, CORRESP. A   30 DIAS DE NOVIEMBRE/2021.</t>
  </si>
  <si>
    <t>EFT-7113</t>
  </si>
  <si>
    <t>PAGO FACT. NO.B1100009228/17-12-2021,  ALQUILER LOCAL COMERCIAL EN MANZANILLO, MUNICIPIO PEPILLO SALCEDO, PROVINCIA MONTECRISTI, CORRESP. AL MES DE DICIEMBRE/2021.</t>
  </si>
  <si>
    <t>EFT-7114</t>
  </si>
  <si>
    <t>PAGO FACT. NO. B1100009262/20-12-2021,  ALQUILER DE UNA CASA, EN EL MUNICIPIO BANI, PROVINCIA PERAVIA CORRESP. AL MES DE DICIEMBRE/2021.</t>
  </si>
  <si>
    <t>EFT-7115</t>
  </si>
  <si>
    <t>PAGO FACT. NO.B1500000039/09-12-2021, ORDEN DE SERVICIO NO. OS2021-0722, DISTRIBUCION DE AGUA EN DIFERENTES SECTORES Y COMUNIDADES DE LA PROVINCIA SAMANA,  CORRESP. A 30 DIAS DEL MES DE  NOVIEMBRE/2021.</t>
  </si>
  <si>
    <t xml:space="preserve">062061 </t>
  </si>
  <si>
    <t>PAGO FACT. NO.B1100009227/17-12-2021,  ALQUILER LOCAL COMERCIAL  EN EL MUNICIPIO  LAGUNA SALADA, PROVINCIA VALVERDE, CORRESP. AL MES DE DICIEMBRE/2021.</t>
  </si>
  <si>
    <t xml:space="preserve">062062 </t>
  </si>
  <si>
    <t>PAGO FACT. NO.B1100009232/17-12-2021, ALQUILER LOCAL COMERCIAL EN EL MUNICIPIO RESTAURACION,  PROVINCIA DAJABON. CORRESP. AL MES DE DICIEMBRE/2021.</t>
  </si>
  <si>
    <t xml:space="preserve">062063 </t>
  </si>
  <si>
    <t>PAGO FACT. NO.B1500000040/13-12-2021,  ALQUILER LOCAL COMERCIAL EN RIO SAN JUAN, PROVINCIA MARIA TRINIDAD SANCHEZ, CORRESP. AL  MES DE DICIEMBRE/2021.</t>
  </si>
  <si>
    <t xml:space="preserve">062064 </t>
  </si>
  <si>
    <t>PAGO FACT. NO. B1100009229/17-12-2021, ALQUILER DE LOCAL COMERCIAL UBICADO EN EL DISTRITO MUNICIPAL PALMAR DE OCOA, MUNICIPIO AZUA, PROVINCIA AZUA, CORRESP. AL MES DE DICIEMBRE/2021.</t>
  </si>
  <si>
    <t xml:space="preserve">062065 </t>
  </si>
  <si>
    <t>PAGO FACTURA NO.B1100009233/17-12-2021,  ALQUILER LOCAL COMERCIAL EN EL MUNICIPIO LOMA DE CABRERA, PROVINCIA DAJABON, CORRESP. AL  MES DE DICIEMBRE/2021.</t>
  </si>
  <si>
    <t xml:space="preserve">062066 </t>
  </si>
  <si>
    <t>PAGO FACT. NO.B1100009225/17-12-2021 ALQUILER LOCAL COMERCIAL EN COTUI PROVINCIA  SANCHEZ RAMIREZ, CORRESP. AL MES DE DICIEMBRE/2021.</t>
  </si>
  <si>
    <t xml:space="preserve">062067 </t>
  </si>
  <si>
    <t>PAGO FACT. NO.B1100009226/17-12-2021, ALQUILER LOCAL COMERCIAL EN PIMENTEL, PROVINCIA DUARTE, CORRESP. AL MES DE DICIEMBRE/2021.</t>
  </si>
  <si>
    <t xml:space="preserve">062068 </t>
  </si>
  <si>
    <t>PAGO FACT. NO.B1100009231/17-12-2021, ALQUILER LOCAL COMERCIAL EN EL MUNICIPIO DE CABRERA, PROVINCIA MARIA TRINIDAD SANCHEZ, CORRESP. AL MES DE DICIEMBRE/2021.</t>
  </si>
  <si>
    <t xml:space="preserve">062069 </t>
  </si>
  <si>
    <t>PAGO FACT. NO. B1500000028/07-12-2021, ORDEN DE SERVICIO NO. OS2021-0597, SERVICIO DE DISTRIBUCION DE AGUA CON CAMION CISTERNA EN DIFERENTES SECTORES Y COMUNIDADES DE LA PROVINCIA BAHORUCO, CORRESP. A 30 DIAS DEL MES NOVIEMBRE/2021.</t>
  </si>
  <si>
    <t xml:space="preserve">062070 </t>
  </si>
  <si>
    <t>PAGO FACT. NO. B1500000546/01-12-2021 ORDEN DE SERVICIO OS2021-0834 SERVICIOS DE PRODUCCIÓN DE EVENTO, MONTAJE Y DESMONTAJE PARA LA  ACTIVIDAD DEL SORTEO DE OBRAS DEL INAPA 2021.</t>
  </si>
  <si>
    <t xml:space="preserve">062071 </t>
  </si>
  <si>
    <t>PAGO FACT. NOS. B1500000138, 139/16-09-2021 ORDENES DE SERVICIO NOS. OS2021-0494, 0631, SERVICIO DE SUMINISTRO E INSTALACION PUERTAS CORREDIZA, VIDRIOS FIJOS, PUERTAS FLOTANTES, EN LOS DEPTOS. DE TECNOLOGIA Y COMUNICACION, PRESUPUESTO, COSTO, COMUNICACION Y PRENSA,  REFORZAMIENTO DE SHEETROCK Y ANCLAJES A VIGAS DE HIERROS PARA SER UTILIZADOS EN LA DIRECCION DE COMPRAS Y CONTRATACIONES, UBICADOS EN LA SEDE CENTRAL DEL INAPA.</t>
  </si>
  <si>
    <t xml:space="preserve">062072 </t>
  </si>
  <si>
    <t>PAGO FACT. NO.B1500000001/15-12-2021, ORDEN DE COMPRA NO.OC2021-0298, COMPRA DE BOCINA Y AMPLIFICADOR DE MUSICA PARA SER UTILIZADO EN OPERATIVOS DE CRECIMIENTO DEL INAPA, A NIVEL NACIONAL.</t>
  </si>
  <si>
    <t>062073</t>
  </si>
  <si>
    <t>PAGO FACT. NO. B1500000046/15-11-2021, ORDEN DE SERVICIO NO. OS2021-0407, DISTRIBUCION DE AGUA EN DIFERENTES SECTORES Y COMUNIDADES DE LA PROVINCIA  BARAHONA, CORRESP. A 30 DIAS OCTUBRE/202.</t>
  </si>
  <si>
    <t xml:space="preserve">062074 </t>
  </si>
  <si>
    <t>PAGO FACT. NO. B1500000033/06-12-2021,  ORDEN DE SERVICIO NO. OS2021-0891  DISTRIBUCION  DE AGUA EN DIFERENTES SECTORES Y COMUNIDADES DE LA PROVINCIA  DE AZUA  CORRESP. A  29 DIAS DE NOVIEMBRE/2021.</t>
  </si>
  <si>
    <t xml:space="preserve">062075 </t>
  </si>
  <si>
    <t>PAGO FACT. NO. B1100009234/17-12-2021,  ALQUILER LOCAL COMERCIAL, MUNICIPIO SAN JUAN, PROVINCIA SAN JUAN, CORRESP. AL  MES DE DICIEMBRE/2021.</t>
  </si>
  <si>
    <t xml:space="preserve">062076 </t>
  </si>
  <si>
    <t>PAGO FACT.NO. B1500000108/06-11-2021 ALQUILER LOCAL COMERCIAL EN EL MUNICIPIO NAGUA, PROVINCIA  MARIA TRINIDAD SANCHEZ, CORRESP. A LOS MESES AGOSTO, SEPTIEMBRE, OCTUBRE, NOVIEMBRE/2021.</t>
  </si>
  <si>
    <t xml:space="preserve">062077 </t>
  </si>
  <si>
    <t>PAGO FACT. NO. B1100009241/17-12-2021, ALQUILER LOCAL COMERCIAL EN EL MUNICIPIO QUISQUEYA, PROVINCIA SAN PEDRO DE MACORIS, CORRESP. AL MES DE DICIEMBRE/2021.</t>
  </si>
  <si>
    <t xml:space="preserve">062078 </t>
  </si>
  <si>
    <t>PAGO FACT. NO.B1100009237/17-12-2021,  ALQUILER LOCAL COMERCIAL EN JICOME ARRIBA, MUNICIPIO ESPERANZA, PROVINCIA VALVERDE, CORRESP. AL MES DE DICIEMBRE/2021.</t>
  </si>
  <si>
    <t xml:space="preserve">062079 </t>
  </si>
  <si>
    <t>PAGO FACT. NO. B1500000039/15-11-2021, ORDEN DE SERVICIO OS2021-0809, SERVICIO DE NOTARIO PARA EL ACTO DE APERTURA DE LA LICITACION PUBLICA NACIONAL NO. INAPA-CCC-LPN-2021-0027, OFERTAS ECONOMICAS  (SOBRE B) PARA LA " REHABILITACION PLANTA POTABILIZADORA DE 130 LPS E INTERCONEXION AL DEPOSITO REGULADOR DE H.A. CAP. 1,000,000  ACUEDUCTO MONTE PLATA, PROVINCIA  MONTE PLATA, ZONA IV.</t>
  </si>
  <si>
    <t xml:space="preserve">062080 </t>
  </si>
  <si>
    <t>PAGO FACT. NO.B1100009236/17-12-2021,  ALQUILER LOCAL COMERCIAL, MUNICIPIO SAN JOSE DE OCOA, PROVINCIA  DE SAN JOSE DE OCOA, CORRESP. AL MES DE DICIEMBRE/2021.</t>
  </si>
  <si>
    <t xml:space="preserve">EFT-7116 </t>
  </si>
  <si>
    <t>PAGO FACT. NO.B1100009238/17-12-2021, ALQUILER LOCAL COMERCIAL EN VILLA LA MATA, PROVINCIA SANCHEZ RAMIREZ, CORRESP. AL MES DE DICIEMBRE/2021.</t>
  </si>
  <si>
    <t>EFT-7117</t>
  </si>
  <si>
    <t>PAGO FACT. NO.B1500000109/01-12-2021,  ALQUILER LOCAL COMERCIAL Y MANTENIMIENTO EN EL MUNICIPIO LAS TERRENAS, PROVINCIA SAMANA, CORRESP. AL MES DE DICIEMBRE/2021.</t>
  </si>
  <si>
    <t>EFT-7118</t>
  </si>
  <si>
    <t>PAGO FACT. NO.B1100009235/17-12-2021.  ALQUILER LOCAL COMERCIAL EN EL MUNICIPIO DE BAYAGUANA, PROVINCIA MONTE PLATA, CORRESP. AL MES DE DICIEMBRE/2021.</t>
  </si>
  <si>
    <t>EFT-7119</t>
  </si>
  <si>
    <t>PAGO FACT. NO. B1100009261/20-12-2021,  ALQUILER VIVIENDA FAMILIAR HABITADA POR EL PERSONAL DE SUPERVISION DE OBRAS EN MONTECRISTI, CORRESP. AL MES DE DICIEMBRE/2021.</t>
  </si>
  <si>
    <t>EFT-7120</t>
  </si>
  <si>
    <t>PAGO FACT. NO.B1500000012/01-12-2021, ALQUILER LOCAL COMERCIAL EN EL MUNICIPIO SAN FRANCISCO DE MACORIS, PROVINCIA DUARTE,  CORRESP. AL MES DE DICIEMBRE/2021.</t>
  </si>
  <si>
    <t>EFT-7121</t>
  </si>
  <si>
    <t>PAGO VIATICOS DE SUP. Y FISCALIZACION DE OBRAS CORRESP. AL MES DE OCTUBRE/2021, ELABORADA EN DICIEMBRE/2021.</t>
  </si>
  <si>
    <t>EFT-7122</t>
  </si>
  <si>
    <t>PAGO VIATICOS DIRECCION DESAROLLO PROVINCIAL, CORRESP. AL MES DE OCTUBRE/2021, ELABORADA EN DICIEMBRE/2021.</t>
  </si>
  <si>
    <t>EFT-7123</t>
  </si>
  <si>
    <t>PAGO VIATICOS DIRECCION ADMINISTRATIVA, CORRESP. AL MES DE OCTUBRE/2021, ELABORADA EN DICIEMBRE/2021.</t>
  </si>
  <si>
    <t>EFT-7124</t>
  </si>
  <si>
    <t>PAGO VIATICOS DE LA DIRECION DE TRATAMIENTO DE AGUA, CORRESP. A OCTUBRE/2021, ELABORADA EN DICIEMBRE/2021.</t>
  </si>
  <si>
    <t>EFT-7125</t>
  </si>
  <si>
    <t>PAGO VIATICOS DIRECCION DE INGENIERIA, CORREP. AL MES OCTUBRE/2021, ELABORADA EN DICIEMBRE/2021.</t>
  </si>
  <si>
    <t>EFT-7126</t>
  </si>
  <si>
    <t>PAGO VIATICOS DE DIRECCION DE OPERACIONES CORRESP. AL MES DE OCTUBRE/2021, ELABORADA EN DICIEMBRE/2021.</t>
  </si>
  <si>
    <t>EFT-7127</t>
  </si>
  <si>
    <t>PAGO FACT. NO. B1500000080/02-12-2021, ORDEN DE SERVICIO NO. OS2021-0860, DISTRIBUCION DE AGUA EN DIFERENTES SECTORES Y COMUNIDADES DE LA PROVINCIA SAN CRISTOBAL, CORRESP. A 30 DIAS  DE NOVIEMBRE/2021.</t>
  </si>
  <si>
    <t>EFT-7128</t>
  </si>
  <si>
    <t>PAGO FACT. NO.B1500000073/06-12-2021,ORDEN DE SERVICIO NO.OS2021-0715 ,SERVICIO DE DISTRIBUCION DE AGUA CON CAMION CISTERNA EN DIFERENTES COMUNIDADES DE LA PROVINCIA PEDERNALES, CORRESP. A  30  DIAS DEL MES DE NOVIEMBRE/2021.</t>
  </si>
  <si>
    <t>EFT-7129</t>
  </si>
  <si>
    <t>PAGO FACT.  NO. B1500000037/13-12-2021, ORDEN DE SERVICIO NO.OS2021-0596, DISTRIBUCION DE AGUA EN DIFERENTES SECTORES Y COMUNIDADES DE LA PROVINCIA EL SEIBO CORRESP. A  28 DIAS DE NOVIEMBRE/2021.</t>
  </si>
  <si>
    <t>EFT-7130</t>
  </si>
  <si>
    <t>PAGO FACT. NO.B1500000046/17-11-2021, ORDEN DE SERVICIO NO.OS2021-0837, SERVICIO DE NOTARIO PARA EL ACTO DE APERTURA DE LA COMPARACION DE PRECIOS NO.INAPA-CCC-CP-2021-0050 OFERTAS ECONOMICAS (SOBRE B) PARA LA "REUBICACION  COLECTORA ALCANTARILLADO SANITARIO EL SEIBO, PROVINCIA EL SEIBO".</t>
  </si>
  <si>
    <t>EFT-7131</t>
  </si>
  <si>
    <t>PAGO FACT. NOS.B1500021174/01, 21182/15-11-2021 POLIZA NO.30-93-015147, SERVICIOS PLAN MASTER INTERNACIONAL AL SERVIDOR VIGENTE Y SUS DEPENDIENTES DIRECTOS (CONYUGE E HIJOS), CORRESP. AL MES DE DICIEMBRE/2021.</t>
  </si>
  <si>
    <t>EFT-7132</t>
  </si>
  <si>
    <t>PAGO FACT. NOS B1500097211/07, 97213/09-12-2021 ORDEN DE COMPRA OC2021-0188, ADQUISICION DE (189.00 UNIDADES) DE BOTELLONES DE AGUA, PARA SER UTILIZADOS EN LOS DIFERENTES DEPARTAMENTOS DE LA INSTITUCION INAPA.</t>
  </si>
  <si>
    <t>EFT-7133</t>
  </si>
  <si>
    <t>PAGO FACT. NO. B1500000171/21-12-2021 ORDEN DE COMPRA OC2021-0240, ADQUISICION DE TUBERIAS PARA SER UTILIZADAS EN LOS ACUEDUCTOS Y PLANTAS DE TRATAMIENTOS.</t>
  </si>
  <si>
    <t>EFT-7134</t>
  </si>
  <si>
    <t>PAGO FACT. NO. B1500035822/15-12-2021, CUENTA NO.4236435, POR SERVICIO DE  INTERNET  PRINCIPAL 200 MBPS Y TELECABLE, CORRESP. AL PERIODO DEL 11-11-2021  AL 10-12-2021.</t>
  </si>
  <si>
    <t>EFT-7135</t>
  </si>
  <si>
    <t>PAGO FACT. NOS. B1500001363,64,65,66,68/15-12-2021 CONTRATOS NOS. 6395, 6396, 6397, 6398, 6415,  CONSUMO ENERGETICO DE LAS LOCALIDADES ARROYO SULDIDO, LAS COLONIAS, RANCHO ESP, AGUA SABROSA,  LA BARBACOA,  LA COLONIA RANCHO ESPAÑOL,  PROVINCIA SAMANA, CORRESP. AL MES DE DICIEMBRE/2021.</t>
  </si>
  <si>
    <t xml:space="preserve">062081 </t>
  </si>
  <si>
    <t>APORTE DE LA INSTITUCION CONFORME AL ACUERDO DE COLABORACION ENTRE EL INSTITUTO NACIONAL DE AGUAS POTABLES Y ALCANTARILLADOS (INAPA) Y LA FUNDACION FRANCINA HUNGRIA, EN FECHA DE 28 DE JUNIO DEL AÑO 2021, PARA LA EJECUCION Y DESARROLLO DE ACTIVIDADES CONJUNTAS Y RECIPROCAS EN PROCURA DE FORMAR A LOS COLABORADORES DEL INAPA, PROMOVIENDO ESPACIOS DE COMUNICACION DE LAS ACCIONES DE MANEJOS RESPONSABLE DE LOS RECURSOS DEL AGUA, CORRESP. A DICIEMBRE/2021 ACUERDO DE FECHA 28 DE JUNIO DEL  AÑO 2021.</t>
  </si>
  <si>
    <t xml:space="preserve">062082 </t>
  </si>
  <si>
    <t>PAGO FACT. NO.B1500000099/18/11/2021 ORDEN DE COMPRA OC2021-0286, COMPRA DE MATERIALES PARA SER UTILIZADO POR LAS BRIGADAS DE MANTENIMIENTO EN LOS DIFERENTES ACUEDUCTOS, ALCANTARILLADOS Y SISTEMAS DE TRATAMIENTO DE TODAS LAS PROVINCIAS.</t>
  </si>
  <si>
    <t xml:space="preserve">062083 </t>
  </si>
  <si>
    <t>PAGO FACT. NO.B1100009240/17-12-2021, ALQUILER LOCAL COMERCIAL  EN BOCA CANASTA , MUNICIPIO BANI, PROVINCIA PERAVIA CORRESP. AL MES DE DICIEMBRE/2021.</t>
  </si>
  <si>
    <t xml:space="preserve">062084 </t>
  </si>
  <si>
    <t>PAGO FACT. NO.B1100009242/17-12-2021, ALQUILER LOCAL COMERCIAL EN  LAS YAYAS, PROVINCIA  AZUA,  CORRESP. AL MES DE DICIEMBRE/2021.</t>
  </si>
  <si>
    <t xml:space="preserve">062085 </t>
  </si>
  <si>
    <t>PAGO FACT. NOS. B1500000007/16, 8/21-12-2021 ORDEN DE COMPRA OC2021-0287, "ADQUISICIÓN DE TUBOS Y TUBERIAS DE ACERO Y PVC PARA SER UTILIZADOS EN TODOS LOS ACUEDUCTOS DEL INAPA".</t>
  </si>
  <si>
    <t xml:space="preserve">062086 </t>
  </si>
  <si>
    <t>PAGO FACT. NO. B1500000147/30-11-2021 ORDEN DE SERVICIO OS2021-0850, SERVICIO DE NOTARIO EL ACTO DE APERTURA DE LA COMPARACIÓN DE PRECIO NO.INAPA-CCC-CP-2021-0059 OFERTAS ECONÓMICAS (SOBRE B) PARA LA "ADQUISICIÓN DE MATERIALES ELECTRICOS (ALAMBRES, CONECTORES Y BREAKER) PARA SER UTILIZADOS EN TODOS LOS ACUEDUCTOS DEL INAPA".</t>
  </si>
  <si>
    <t xml:space="preserve">062087 </t>
  </si>
  <si>
    <t>PAGO FACT. NO.B1100009244/17-12-2021 ALQUILER DE LOCAL COMERCIAL EN EL MUNICIPIO NAGUA, PROVINCIA MARIA TRINIDAD SANCHEZ, CORRESP. AL MES DE DICIEMBRE/2021.</t>
  </si>
  <si>
    <t xml:space="preserve">062088 </t>
  </si>
  <si>
    <t>PAGO FACT. NO. B1500000008/01-12-2021 SERVICIO DE GPS USADOS POR EL INAPA CORRESP. AL MES DE DICIEMBRE/2021.</t>
  </si>
  <si>
    <t xml:space="preserve">062089 </t>
  </si>
  <si>
    <t>PAGO FACT. NO. B1500000004/10-08-2021 ORDEN DE COMPRA  NO. OC2021-0214, ADQUISICION DE DISPOSITIVOS PARA LOCALIZACION AUTOMATICA DE VEHICULOS (AVL), PARA USOS DEL INAPA. ( AMORTIZACION DE 20% AVANCE RD$232,000.27).</t>
  </si>
  <si>
    <t xml:space="preserve">062090 </t>
  </si>
  <si>
    <t>REPOSICION FONDO CAJA CHICA DE LA DIVISION DE TESORERIA DESTINADO PARA CUBRIR GASTOS MENORES DEL NIVEL CENTRAL CORRESPONDIENTE AL PERIODO DEL 03-08 AL 30-11-2021, RECIBOS DE DESEMBOLSO DEL 20060 AL 20256 .</t>
  </si>
  <si>
    <t xml:space="preserve">EFT-7136 </t>
  </si>
  <si>
    <t>PAGO FACT. NO. B1500012972/17-12-2021 ORDEN DE SERVICIO NO. OS2019-1149, RENOVACION DE LICENCIAS MICROSOFT .</t>
  </si>
  <si>
    <t>EFT-7137</t>
  </si>
  <si>
    <t>PAGO FACT. NO. B1500000069/08-12-2021, ORDEN DE SERVICIO NO.OS2021-0530, DISTRIBUCION DE AGUA EN DIFERENTES SECTORES Y COMUNIDADES DE LA PROVINCIA  SAN CRISTOBAL,  CORRESP. A  30 DIAS DE NOVIEMBRE/2021.</t>
  </si>
  <si>
    <t>EFT-7138</t>
  </si>
  <si>
    <t>PAGO FACT. NO.B1100009243/17-12-2021,  ALQUILER LOCAL COMERCIAL EN EL MUNICIPIO COTUI, PROVINCIA SANCHEZ RAMIREZ, CORRESP. AL  MES DE DICIEMBRE/2021.</t>
  </si>
  <si>
    <t>EFT-7139</t>
  </si>
  <si>
    <t>PAGO FACT. NO.B1100009245/17-12-2021,  ALQUILER DE LOCAL COMERCIAL EN EL MUNICIPIO DON GREGORIO, PROVINCIA PERAVIA,  CORRESP. AL MES DE DICIEMBRE/2021.</t>
  </si>
  <si>
    <t>EFT-7140</t>
  </si>
  <si>
    <t>PAGO FACT. NO.B1100009239/17-12-2021, ALQUILER LOCAL COMERCIAL,  MUNICIPIO EL VALLE, PROVINCIA HATO MAYOR , CORRESP. AL MES DE DICIEMBRE/2021.</t>
  </si>
  <si>
    <t>PAGO FACT. NO.B1500000001/01-12-2021, ORDEN DE SERVICIO NO.OS2021-0399, COLOCACION DE PUBLICIDAD INSTITUCIONAL DURANTE 03 (TRES) MESES, EN LOS PROGRAMAS DE RADIO " LA VOZ DE LA VERDAD", TRANSMITIDO EN HORARIO DE 7: 00 AM A 9:00 AM Y "EL TRIBUNAL DE LA NOCHE" DE 8:00 PM A 9:00 PM, CORRESP. AL PERIODO DEL 06 DE ABRIL AL 06 DE JULIO/2021.</t>
  </si>
  <si>
    <t xml:space="preserve">EFT-7141 </t>
  </si>
  <si>
    <t>PAGO FACT. NO. B1500000282/10-11-2021 ORDEN DE COMPRA NO. OC2021-0282, ADQUISICIÓN DE BATERÍAS DE INVERSOR PARA SER UTILIZADAS EN LAS PROVINCIAS, HERMANAS MIRABAL (SALCEDO), SANCHEZ RAMIREZ (COTUI), SAMANA, HIGUEY, AZUA, PERAVIA, SFM. SAN JOSÉ DE OCOA Y VALVERDE MAO.</t>
  </si>
  <si>
    <t>Cuenta Bancaria 160-50003-2</t>
  </si>
  <si>
    <t>Descripcion</t>
  </si>
  <si>
    <t xml:space="preserve">Balance </t>
  </si>
  <si>
    <t>TRANSFERENCIAS INTERNAS</t>
  </si>
  <si>
    <t>DEPOSITO</t>
  </si>
  <si>
    <t>RECIBO DE INGRESO</t>
  </si>
  <si>
    <t>REINTEGRO</t>
  </si>
  <si>
    <t xml:space="preserve">EFT-2391 </t>
  </si>
  <si>
    <t>PAGO FACT. NO.B1500000024/25-11-2021, (CUB. NO.05 ) DE LOS TRABAJOS ¨CONSTRUCCION PLANTA POTABILIZADORA FILTRACION RAPIDA CAPACIDAD 40 LPS AC. LA GINA MICHES, PROV.EL SEIBO¨ Y LOTE 2. ¨HABILITACION DE LA PLANTA DEPURADORA DEL MUNICIPIO DE COTUI, PROV.SANCHEZ RAMIREZ¨.</t>
  </si>
  <si>
    <t xml:space="preserve">EFT-2392 </t>
  </si>
  <si>
    <t>AVANCE INICIAL 20% DE LOS TRABAJOS MEJORAMIENTO AC. PEDERNALES (EQUIPAMIENTO Y ELECTRIFICACION POZOS) PROV. PEDERNALES.</t>
  </si>
  <si>
    <t>AVANCE INICIAL 20% DE LOS TRABAJOS CONSTRUCCION AC. CAÑADA CIMARRONA, PROV. AZUA.</t>
  </si>
  <si>
    <t>AVANCE INICIAL 20% DE LOS TRABAJOS REHABILITACION PLANTA POTABILIZADORA AC. SABANA YEGUA, PROV. AZUA.</t>
  </si>
  <si>
    <t>PAGO FACT.NO. B1500000001/29-09-2021,  TRABAJO TOPOGRAFICO PARA EL DISEÑO DEL AC. NAVARRETE, PROV. SANTIAGO,  CORRESP. A JULIO/2021.</t>
  </si>
  <si>
    <t>AVANCE INICIAL 20% DE LOS TRABAJOS DE REHABILITACION ALCANTARILLADO SANITARIO DE FANTINO, PROV. SANCHEZ RAMIREZ.</t>
  </si>
  <si>
    <t>AVANCE INICIAL 20% DE LOS TRABAJOS REHABILITACION DEPOSITO METALICO, AC. MULTIPLE DUVERGE- LA COLONIA VENGAN A VER, PROV. INDEPENDENCIA, ZONA VIII.</t>
  </si>
  <si>
    <t xml:space="preserve">EFT-2393 </t>
  </si>
  <si>
    <t>PAGO FACT. NO.B1500000003/30-11-2021 (CUB. NO.03) DE LOS TRABAJOS REHABILITACION AC. MULTIPLE GUANITO, MUNICIPIO EL LLANO, PROV. ELIAS  PIÑA, LOTE II .</t>
  </si>
  <si>
    <t xml:space="preserve">EFT-2394 </t>
  </si>
  <si>
    <t>PAGO DE FACT. NO.B1500000002/30-11-2021 (CUB. NO.02), DE  LOS TRABAJOS LINEA DE CONDUCCION 08´ PVC DESDE EST. 7+435.60 HASTA 9+435.60, PROV. SANTO DOMINGO-MONTE PLATA.</t>
  </si>
  <si>
    <t>AVANCE INICIAL 20% DE LOS TRABAJOS MEJORAMIENTO AC. TABARA ABAJO (COLOCACION LINEA DE ADUCCION), PROV. AZUA.</t>
  </si>
  <si>
    <t xml:space="preserve">EFT-2395 </t>
  </si>
  <si>
    <t>PAGO FACT. NO.B1500000200/06-12-2021 (CUB. NO.06) DE LOS TRABAJOS CONSTRUCCION  ALCANTARILLADO SANITARIO  VILLA VASQUEZ , PROV. MONTECRISTI.</t>
  </si>
  <si>
    <t>EFT-2396</t>
  </si>
  <si>
    <t>PAGO FACT. NO.B1500000176/24-11-2021 (CUB. NO.05) DE LOS TRABAJOS  MEJORAMIENTO AC. LA SIEMBRA, PADRE LAS CASAS , PROV. AZUA.</t>
  </si>
  <si>
    <t>PAGO COMPENSACIÓN DE TERRENO A PERPETUIDAD POR  ADQ.  (1,750.00) METROS CUADRADO DE TERRENO, PARA SER UTILIZADO EL PASO DE LAS TUBERIAS DE CONDUCCIÓN DE 8", Y DE LA CONSTRUCCIÓN DE LA CAJUELA DE LA OBRA DE TOMA DEL AC. MÚLT., JUANA VICENTA, PROV. SAMANA, UBICADO EN LA PARTE ESTE DEL MUNICIPIO JUANA VICENTA, PROV. SAMANÁ .</t>
  </si>
  <si>
    <t>AVANCE INICIAL 20% DE LOS TRABAJOS AMPLIACION CAMPO DE POZO LA MATILLA AC. HIGUEY, HABILITACION LABORATORIO REGIONAL DEL ESTE, AC. DE HIGUEY Y MEJORAMIENTO DEL AC. LA OTRA BANDA- EL MACAO, PROV. LA ALTAGRACIA.</t>
  </si>
  <si>
    <t>PAGO FACTS.  NOS. B1500000002/29-09, 3/04-10-2021 TRABAJO TOPOGRAFICO PARA EL DISEÑO DEL AC. NAVARRETE, PROV. SANTIAGO Y SAMANÁ,  CORRESP.  A LOS  MESES DE AGOSTO Y SEPTIEMBRE/2021 .</t>
  </si>
  <si>
    <t>AVANCE INICIAL 20% DE LOS TRABAJOS MEJORAMIENTO  ALCANTARILLADOS SANITARIOS: CASTILLO, PIMENTEL, VILLA RIVAS Y SAN FRANCISCO DE MACORIS (VILLA  VERDE Y VISTA DEL VALLE, 1RA. ETAPA) PROV. DUARTE.</t>
  </si>
  <si>
    <t>PAGO DE COMPENSACIÓN DE TERRENO A PERPETUIDAD NO. 08/2021, EL TERRENO AFECTADO SERÁ UTILIZADO EN EL PASO DE LAS TUBERIAS DE CONDUCCIÓN DESDE LA PLANTA POTABILIZADORA HASTA EL DEPOSITO REGULADOR DE LAS CHARCAS, PARA EL PROYECTO ACUEDUCTO MÚLTIPLE, ESTEBANIA LAS CHARCAS, PROVINCIA AZUA.</t>
  </si>
  <si>
    <t>AVANCE INICIAL 20% DE LOS TRABAJOS MEJORAMIENTO PLANTA POTABILIZADORA 75 LPS, AC. MONTE PLATA, PROV. MONTE PLATA, ZONA IV.</t>
  </si>
  <si>
    <t xml:space="preserve">PAGO FACT. NO.B1500000001/09-12-2021 ( CUB. NO.01) DE LOS TRABAJOS LINEA DE CONDUCCION DESDE EST. 0+325 HASTA EST. 1+340.80, PROV. SANTO DOMINGO - MONTE PLATA. LOTE V. </t>
  </si>
  <si>
    <t xml:space="preserve">PAGO FACT. NO. B1500000006/07-12-2021 ( CUB. NO.01) DE LOS TRABAJOS REDES  LAS MERCEDES Y CRUCE DE LA BOMBA, PROV. SANTO DOMINGO- MONTE PLATA, ZONA IV, LOTE XI. </t>
  </si>
  <si>
    <t xml:space="preserve">EFT-2397 </t>
  </si>
  <si>
    <t>PAGO FACT. NO. B1500000082/30-11-2021 ( CUB. NO.02) PARA LOS TRABAJOS DE CAMPO DE POZOS, LINEA DE IMPULSION, REDES Y DEPOSITO REGULADOR, AMPLIACION ACUEDUCTO LAS YAYAS, EXTENSION SECTOR VIETNAM, ALTO LAS FLORES Y LAS FLORES,  PROV. AZUA.</t>
  </si>
  <si>
    <t xml:space="preserve">EFT-2398 </t>
  </si>
  <si>
    <t>PAGO FACT. NO.B1500000065/09-11-2021, (CUB. NO.07) PARA LOS TRABAJOS CONSTRUCCION OBRA DE TOMA Y LINEA DE ADUCCION AC. DE NEYBA, PROV. BAHORUCO.</t>
  </si>
  <si>
    <t>PAGO FACT. NO.B1500000002/02-12-2021 (CUB. NO.02) DE LOS TRABAJOS INTERCONEXION SANEAMIENTO CAÑADA 5  Y CAMBIO DIRECCION DE LA COLECTORA DEL BARRIO CONANI EN EL ALCANTARILLADO PLUVIAL SECTOR PUEBLO NUEVO, PROVINCIA SAN CRISTOBAL.</t>
  </si>
  <si>
    <t>PAGO FACT. NO.B1500000002/07-12-2021 (CUB. NO.02)  PARA LOS TRABAJOS  DE REHABILITACION PLANTA POTABILIZADORA  SAN PEDRO DE MACORIS,  PROV. SAN PEDRO DE MACORIS.</t>
  </si>
  <si>
    <t>PAGO FACT.S NOS.B1500000023, 24/22-11-2021 PAGO TRABAJO  LEVANTAMIENTO TOPOGRAFICO GEORREFERENCIADO, PARA ALCANTARILLADO SANITARIO DE LOS SECTORES: RIVERA DEL JAYA: (BARRIO AZUL, EL GALLINERO, SANTA ANA Y LAS FLORES), TORIBIO CAMILO, PIANTINI Y LAS PALMA, BRISA DEL VALLE. LAS COLINAS Y GUZMANCITOS, MUNICIPIO SAN FRANCISCO  Y EN TODAS ÁREA URBANA PLANTA DE TRATAMIENTO DEL MUNICIPIO DE VILLA RIVA,  ARENOSO DE MUNICIPIO HOSTOS, PROV. DUARTE, CORESP. A LOS MESES DE AGOSTO, SEPTIEMBRE/2021.</t>
  </si>
  <si>
    <t xml:space="preserve">EFT-2399 </t>
  </si>
  <si>
    <t xml:space="preserve">EFT-2400 </t>
  </si>
  <si>
    <t>PAGO FACT. NO.B1500000106/08-12-2021 ( CUB. NO. 05)  DE LOS TRABAJOS DE CONSTRUCCION AC. MULTIPLE ARROYO CHICO-MAJAGUAL ADENTRO COMO EXT.AC.MULTIPLE JUANA VICENTA, PROVINCIA SAMANA.</t>
  </si>
  <si>
    <t xml:space="preserve">EFT-2401 </t>
  </si>
  <si>
    <t>PAGO FACT. NO.B1500000006/09-12-2021  (CUB. NO. 06) SOBRE LOS TRABAJOS CONSTRUCCION ALCANTARILLADO SANITARIO SABANA YEGUA, ZONA NORTE, PROV. AZUA.</t>
  </si>
  <si>
    <t>PAGO RETENCION SEGUN LEY 6-86 (1%) DESCONTADO A LOS INGENIEROS CONTRATISTAS, CORRESP. A NOVIEMBRE/2021.</t>
  </si>
  <si>
    <t xml:space="preserve">RETENCION DEL (2%) DEL ISR DESCONTADO A COMPRA DE TERRENOS (TRANSFERENCIA DE TITULO) </t>
  </si>
  <si>
    <t>PAGO FACT. NO.B1500000001/09-12-2021 ( CUB. NO.01) DE LOS TRABAJOS LINEA  DE CONDUCCION 12¨ PVC TRAMO DESDE EST. 1+556 HASTA EST. 2+359, PROV. SANTO DOMINGO - MONTE PLATA, ZONA IV,  LOTE IV.</t>
  </si>
  <si>
    <t xml:space="preserve">EFT-2402 </t>
  </si>
  <si>
    <t>PAGO FACT. NO.B1500000003/10-12-2021 ( CUB. NO.03) DE LOS TRABAJOS DE LINEA DE CONDUCCION 8¨ PVC TRAMO DESDE EST. 0+000= EST. 3+162 HASTA EST. 1+892.40, PROV. SANTO DOMINGO - MONTE PLATA,  LOTE VII.</t>
  </si>
  <si>
    <t xml:space="preserve">EFT-2403 </t>
  </si>
  <si>
    <t>PAGO FACT. NO. B1500000022/08-12-2021 (CUB. NO.03) SOBRE LOS TRABAJOS PROFUNDIZACION DE DOS (2) POZOS EXISTENTES, PERFORACION, AFOROS Y LIMPIEZAS DE POZOS DE ACS. EN DIFTES. PROV. DEL PAIS.</t>
  </si>
  <si>
    <t xml:space="preserve">EFT-2404 </t>
  </si>
  <si>
    <t>PAGO FACT. B1500000002/10-12-2021, (CUB. NO.02) DE LOS TRABAJOS LINEA DE CONDUCCION 8¨ PVC TRAMO DESDE EST. 0+892 HASTA EST. 3.785,  PROV. SANTO DOMINGO- MONTE PLATA, LOTE X,  ZONA IV.</t>
  </si>
  <si>
    <t xml:space="preserve">EFT-2405 </t>
  </si>
  <si>
    <t>PAGO FACT. NO.B1500000004/30-11-2021 ( CUB. NO.03) DE LOS TRABAJOS, REDES  DISTRIBUCION  EL RODEO,  PROV.BAHORUCO.</t>
  </si>
  <si>
    <t>AVANCE INICIAL 20% DE LOS TRABAJOS TERMINACION ALCANTARILLADO SANITARIO JUAN DOLIO Y GUAYACANES PARTE B, PROVINCIA  SAN PEDRO DE MACORIS.</t>
  </si>
  <si>
    <t>RETENCION DEL 10% DE IMPUESTO SOBRE LA RENTA DESCONTADO A HONORARIOS PROFESIONALES, CORRESPONDIENTE AL MES DE NOVIEMBRE-2021.</t>
  </si>
  <si>
    <t xml:space="preserve">EFT-2406 </t>
  </si>
  <si>
    <t>PAGO FACT. NO.B1500000006/09-12-2021 (CUBICACION NO.06)  DE LOS TRABAJOS CONSTRUCCION DEL ALCANTARILLADO SANITARIO SABANA YEGUA, PROVINCIA AZUA, LOTE I.</t>
  </si>
  <si>
    <t>AVANCE INICIAL 20% DE LOS TRABAJOS DE AMPLIACION ACUEDUCTO AZUA, NUEVO CAMPO DE POZOS, PROVINCIA AZUA,  ZONA II. SEGUN CONTRATO NO.059/2021.</t>
  </si>
  <si>
    <t>PAGO FACT. NO. B1500000001/10-12-2021 ( CUBICACION NO.01) DE LOS TRABAJOS LINEA DE  CONDUCCION  12¨ TRAMO DESDE EST. 6+419.80 HASTA EST.7+435.60 , PROVINCIA SANTO DOMINGO- MONTE PLATA, LOTE IV.</t>
  </si>
  <si>
    <t>RETENCION DEL 5% DEL IMPUESTO SOBRE LA RENTA DESCONTADO A CONTRATISTAS, SEGUN LEY 253/12, CORRESP.E AL  MES DE NOVIEMBRE/2021.</t>
  </si>
  <si>
    <t>RETENCION DEL ITBIS 18% PERSONA FISICA, SEGUN LEY 253/12, CORRESP.  AL MES DE NOVIEMBRE/2021.</t>
  </si>
  <si>
    <t>PAGO RETENCION DEL 1 X 1,000 DESCONTADO A INGENIEROS-CONTRATISTAS SEGUN DECRETO 319/98, CORRESP. AL MES DE NOVIEMBRE/2021.</t>
  </si>
  <si>
    <t xml:space="preserve">EFT-2407 </t>
  </si>
  <si>
    <t>PAGO FACT. NO.B1500000140/08-12-2021 (CUBICACION NO.09 ) DE LOS TRABAJOS DE CONSTRUCCION LINEA DE CONDUCCION (DESDE PUNTO DE EMPALME TUBERIA DE 20"  EXISTENTE HASTA NUEVA ESTACION DE BOMBEO) ESTACION DE BOMBEO Y LINEA DE IMPULSION  HASTA E=2 + 359.03 ACUEDUCTO MULTIPLE JUANA VICENTA, PROVINCIA SAMANA.</t>
  </si>
  <si>
    <t xml:space="preserve">EFT-2408 </t>
  </si>
  <si>
    <t>PAGO FACT. NOS. B1500000003/02-09, 2/24-11-2021, TRABAJOS DE LEVANTAMIENTOS TOPOGRAFICOS DE LOS SECTORES: MAMA TINGO, MANHATTAN DE SAN FRANCISCO DE MACORIS, SALVADOR THEN Y THEN (VISTA LINDA), VISTA NUEVA, SAN MIGUEL, BIJAO, OLIMPIA, SAN RAMON, LOS JARDINES,  PROVINCIA DUARTE CORRESP. A LOS MESES DE AGOSTO Y SEPTIEMBRE DEL 2021.</t>
  </si>
  <si>
    <t xml:space="preserve">EFT-2409 </t>
  </si>
  <si>
    <t>PAGO FACT. NO. B1500000119/09-12-2021 (CUBICACION NO.13) DE LOS TRABAJOS PROYECTO DE SOLUCION DRENAJE PLUVIAL DE LOS BARRIOS PEÑA GOMEZ Y VILLA FUNDACION,  PROVINCIA SAN CRISTOBAL.</t>
  </si>
  <si>
    <t xml:space="preserve">EFT-2410 </t>
  </si>
  <si>
    <t>PAGO FACT.NO.B1500000003/06-12-2021 ( CUBICACION NO.03) DE LOS TRABAJOS REDES VILLA GUERRERO COMPRENDIDA ENTRE LOS NUDOS 12, 20, 40 Y 75, PROVINCIA EL SEIBO, LOTE II.</t>
  </si>
  <si>
    <t xml:space="preserve">EFT-2411 </t>
  </si>
  <si>
    <t>PAGO FACT. NO.B1500000031/10-12-2021 (CUBICACION NO. 05) DE LOS TRABAJOS DE CONSTRUCCION LINEA MATRIZ,  CONDUCCION Y RED DE  DISTRIBUCION LA GUAZUMA, BATEY AMINA - LOS CHICHIGUA, TIERRA FRIA AFUERA, LA SABANA Y CAÑADA DE BORUCO, ACUEDUCTO  MULTIPLE  GUATAPANAL -JINAMAGAO- AMINA, PROVINCIA VALVERDE.</t>
  </si>
  <si>
    <t>RETENCION DEL ITBIS (30%) DESCONTADO A INGENIEROS-CONTRATISTAS, SEGUN LEY 253/12, CORRESP. AL MES DE NOVIEMBRE/2021.</t>
  </si>
  <si>
    <t xml:space="preserve">EFT-2412 </t>
  </si>
  <si>
    <t>AVANCE INICIAL 20% DE LOS TRABAJOS DE CONSTRUCCION  DEPOSITO REGULADOR 2,000 M3, H.A.  SUPERFICIAL, CIRCULAR ACUEDUCTO PEDERNALES, PROVINCIA PEDERNALES.</t>
  </si>
  <si>
    <t xml:space="preserve">EFT-2413 </t>
  </si>
  <si>
    <t>PAGO FACT. NO. B1500000032/13-12-2021 (CUBICACION NO.02) DE LOS TRABAJOS CONSTRUCCION ACUEDUCTO MULTIPLE DE ESTEBANIA Y LAS CHARCAS, PROVINCIA AZUA.</t>
  </si>
  <si>
    <t xml:space="preserve">EFT-2414 </t>
  </si>
  <si>
    <t>PAGO FACT. NO. B1500000002/16-12-2021 ( CUBICACION NO.02) DE LOS TRABAJOS AMPLIACION REDES DISTRIBUCION ACUEDUCTO HIGUEY A LOS SECTORES PRADOS I Y II, PROVINCIA LA ALTAGRACIA,  LOTE VIII.</t>
  </si>
  <si>
    <t>PAGO FACTS. NOS.B1500000011/22, 12/29-11-2021 SERVICIOS PARA LEVANTAMIENTO TOPOGRAFICO DE LAS COMUN. RURALES ALINO, PARA ABASTECIMIENTO DE AGUA POTABLE, LINEA NOROESTE AC. EL CERCADO, LOS PALITOS, SABANA GRANDE Y CAÑADA DE PIEDRA, PILOTO,CERCADILLO Y LA CAIDA, PARA EL POBLADO DE SANTIAGO DE LA CRUZ, DAJABÓN, CANA CHAPETÓN, LA REFORMA, PROYECTO 021, LA YAGUITA Y RIO VIEJO, CLAVELLINA Y LA PINTA, SANTA MARIA, MONTECRISTI, LA COMUNIDAD DE RANCHADERO, LA MATA DE SANTA CRUZ, CORREP.  AGOSTO Y SEPTIEMBRE/2021 .</t>
  </si>
  <si>
    <t>PAGO COMPENSACIÓN DE TERRENO A PERPETUIDAD, PARA USO  DESDE AHORA Y PARA SIEMPRE DE (2,380 MTS), CUADRADO DE TERRENO, QUE SERAN UTILIZADOS EN EL PASO DE LAS TUBERIAS DE CONDUCCIÓN DESDE LA PLANTA POTABILIZADORA HASRA EL DEPOSITO REGULADOR DE LAS CHARCAS, PARA EL PROYECTO AC.MULTIPLE ESTEBANIA, LAS CHARCAS, PROV. AZUA .</t>
  </si>
  <si>
    <t xml:space="preserve">AVANCE INICIAL 20% DE LOS TRABAJOS MEJORAMIENTO OBRA DE TOMA, AC. PADRE LAS CASAS, PROV. AZUA, ZONA II. </t>
  </si>
  <si>
    <t xml:space="preserve">EFT-2415 </t>
  </si>
  <si>
    <t>PAGO  FACT.B1500000008/15-12-2021, (  CUB NO..08 )  DE LOS TRAB. AMPLIACION DE AC. HIGUEY,EXTENSION VILLA HORTENCIA Y ANAMUYA,REDES DE DISTRIBUCION PROV. LA ALTAGRACIA.                                                                                                                                                                                                                                                                                                                                                                                                                                                                                                                                                                                                                                                                                                                                                                                                                                                                                                                                                                                                                                                                                                                                                                                                                                                                                                                                                                                                                                                                                                                                                                                                                                                                                                                                                                                                                                                                                                                                                                                                                                                                                                                                                                                                                                                                                                                                                                                                                                                                                                                                                                                                                                                                                                                                                                                                             PAGO FACT. B1500000008/15-12-2021, (CUB. NO.08) DE LOS TRABAJOS AMPLIACION DE AC. HIGUEY, EXTENSION VILLA HORTENSIA Y ANAMUYA, REDES DE DISTRIBUCION, PROV. LA ALTAGRACIA.</t>
  </si>
  <si>
    <t xml:space="preserve">EFT-2416 </t>
  </si>
  <si>
    <t>PAGO FACT. NO.B1500000030/16-12-2021 (CUB. NO.04 ) DE LOS TRABAJOS REHABILITACION, EQUIPAMIENTO CAMPO DE POZO E INSTALACIONES DEPOSITO REGULADOR Y CONSTRUCCION, EDIF. COMERCIAL AC.QUISQUEYA,  PROV. SAN PEDRO DE MACORIS.</t>
  </si>
  <si>
    <t xml:space="preserve">EFT-2417 </t>
  </si>
  <si>
    <t>PAGO FACT. NO.B1500000018/20-12-2021 (CUB. NO. 09) DE LOS TRABAJOS AMPLIACION RED DE DISTRIBUCION ZONA NORTE, HATO MAYOR, PROV. HATO MAYOR, LOTE II.</t>
  </si>
  <si>
    <t xml:space="preserve">EFT-2418 </t>
  </si>
  <si>
    <t>PAGO FACT. NO.B1500000002/17-12-2021, ( CUB. NO. 02) DE LOS TRABAJOS LINEA DE CONDUCCION TRAMO DESDE EST. 1+340.80 HASTA EST.2+356.60, PROV. SANTO DOMINGO - MONTE PLATA,  LOTE VII.</t>
  </si>
  <si>
    <t>AVANCE INICIAL 20% DE LOS TRABAJOS DE REHABILITACION PLANTA POTABILIZADORA DE 130 LPS E INTERCONEXION AL DEPOSITO REGULADOR DE H.A. CAP. 1,000,000, AC. MONTE PLATA, PROV. MONTE PLATA.</t>
  </si>
  <si>
    <t xml:space="preserve">EFT-2419 </t>
  </si>
  <si>
    <t>PAGO FACT. NO. B1500000185/20-12-2021, (CUB. NO.12)  PARA LOS TRABAJOS CONSTRUCCION MACRO RED DE BANI Y RED DE DISTRIBUCION EL FUNDO, AC. PERAVIA, PROV. PERAVIA.</t>
  </si>
  <si>
    <t xml:space="preserve">EFT-2420 </t>
  </si>
  <si>
    <t>PAGO FACT. NO. B1500000186/20-12-2021 ( CUB. NO.12)  DE LOS TRABAJOS DE AMPLIACION Y MEJORAMIENTO REDES DE DISTRIBUCION MATANZA, PAYA, ARROYO HONDO, LOS TUMBAOS Y QUIJA QUIETA Y CARRETON  AC. MULTIPLE PERAVIA, PROV. PERAVIA.</t>
  </si>
  <si>
    <t>PAGO FACT. NO. B1500000004/10-12-2021 TRABAJOS DE LEVANTAMIENTO TOPOGRAFICOS EN LOS SECTORES LA CANELA, LOS ALMÁCIGOS, HATILLO SAN LORENZO, PLATANAL, PIEDRA GORDA, CAPILLA, ENTRADA TÚNEL LOS CERRITOS, BATEY 1, PUNTA ARENA, SABANA GRANDE EN LA PROV. SANTIAGO, CORRESP. A OCTUBRE/2021 .</t>
  </si>
  <si>
    <t>PAGO FACT. NO. B1500000025/10-12-2021 TRABAJOS DE TOPOGRAFIA GEORREFERENCIADO, PARA ALCANTARILLADO SANITARIO SANEAMIENTO CAÑADA NO.1 Y 2  DE SECTOR BRISAS DEL VALLE, SAN FRANCISCO DE MACORIS, PROVINCIA DUARTE, AMPLIACION DEL ACUEDUCTO DE MICHES, LINEA DE ADUCCION ACUEDUCTO DE MICHES, PROVINCIA EL SEYBO, CORRESP. A OCTUBRE/2021 .</t>
  </si>
  <si>
    <t xml:space="preserve">EFT-2421 </t>
  </si>
  <si>
    <t>PAGO FACT. NO.B1500000025/15-12-2021 ( CUB. NO.05 ) DE LOS TRABAJOS CONSTRUCCION LINEA DE CONDUCCION Y RED DE DISTRIBUCION  DE BORUCO, GUATAPANAL, LORAVITO, CAPILLA Y PARAJE RINCON, AC. MULTIPLE GUATAPANAL- JINAMAGAO -AMINA -BORUCO,  PROV. VALVERDE.</t>
  </si>
  <si>
    <t xml:space="preserve">EFT-2422 </t>
  </si>
  <si>
    <t>PAGO FACT. NO.B1500000025/21-12-2021 ( CUB. NO.03) DE LOS TRABAJOS LINEA MATRIZ Y REDES DE  DISTRIBUCION LAS TEJAS, PROV. BAHORUCO,  LOTE IV.</t>
  </si>
  <si>
    <t xml:space="preserve">EFT-2423 </t>
  </si>
  <si>
    <t>PAGO FACT. NO.B1500000107/02-12-2021 (CUB. NO.08) DE LOS TRABAJOS CONSTRUCCION OBRA DE TOMA. PLANTA POTABILIZADORA Y DEPOSITO REGULADOR DEL AC. PARTIDO, PROV. DAJABON.</t>
  </si>
  <si>
    <t xml:space="preserve">               </t>
  </si>
  <si>
    <t xml:space="preserve">EFT-2424 </t>
  </si>
  <si>
    <t>PAGO FACT.NO.B1500000203/22-12-2021 (CUB. NO.04) DE LOS TRABAJOS AMPLIACION ALCANTARILLADO SANITARIO DE MONTECRISTI, PROV. MONTECRISTI.</t>
  </si>
  <si>
    <t xml:space="preserve">EFT-2425 </t>
  </si>
  <si>
    <t>PAGO FACT. NO.B1500000018/21-12-2021 (CUB. NO.04 ) DE LOS TRABAJOS DE CONSTRUCCION ACU. LA GRANJA, COMO EXTENSION AC. LAS TERRENAS,  PROV. SAMANA.</t>
  </si>
  <si>
    <t xml:space="preserve">EFT-2426 </t>
  </si>
  <si>
    <t>PAGO FACT. NO. B1500000002/22-12-2021 (CUB. NO.02) DE LOS TRABAJOS LINEA DE CONDUCCION TRAMO DESDE EST.2+356.60 HASTA EST. 3+372.40, PROV.   SANTO DOMINGO - MONTE PLATA, ZONA IV,  LOTE IX.</t>
  </si>
  <si>
    <t xml:space="preserve">EFT-2427 </t>
  </si>
  <si>
    <t>PAGO FACT. NO.B1500000003/21-12-2021 (CUB. NO.03 FINAL Y DEVOLUCION DE RETENIDO EN GARANTIA)   DE LOS TRABAJOS AMPLIACION RED DE DISTRIBUCION AC. DE DAJABON, A LOS BARRIOS LA PAZ Y LA ESPERANZA , PROV. DAJABON.</t>
  </si>
  <si>
    <t xml:space="preserve">EFT-2428 </t>
  </si>
  <si>
    <t>PAGO  FACT. NO. B1500000003/22-12-2021 (CUB.NO.03 FINAL Y DEVOLUCION DE RETENIDO EN GARANTIA) DE LOS TRABAJOS  AMPLIACION RED DE DISTRIBUCION AC. DE DAJABON, AL SECTOR COLONIA 30 DE MAYO, PROV. DAJABON.</t>
  </si>
  <si>
    <t>Cuenta Bancaria 020-500003-7</t>
  </si>
  <si>
    <t xml:space="preserve">                       Descripcion</t>
  </si>
  <si>
    <t>TRANSFERECIAS INTERNAS</t>
  </si>
  <si>
    <t xml:space="preserve"> REINTEGROS </t>
  </si>
  <si>
    <t>AVC POR NOMINA DE VIATICO</t>
  </si>
  <si>
    <t>AVC CUENTAS BLOQUEADAS</t>
  </si>
  <si>
    <t>PAGO PRESTAMO DE ELECTRODOMESTICO</t>
  </si>
  <si>
    <t xml:space="preserve">AVISO DE DEBITO </t>
  </si>
  <si>
    <t>103834 103842</t>
  </si>
  <si>
    <t>NOMINAS  DE RETENCIONES DE NOMINAS NOV/2021</t>
  </si>
  <si>
    <t xml:space="preserve">103843 </t>
  </si>
  <si>
    <t>NOMINA DE RETENCION  OCASIONAL SEGURIDAD MILITAR NOV/2021</t>
  </si>
  <si>
    <t xml:space="preserve">EFT-1318 </t>
  </si>
  <si>
    <t>PAGO DESCUENTO CREDITO EDUCATIVO, CORRESP. A LAS NOMINAS DE NIVEL CENTRAL NOVIEMBRE/2021.</t>
  </si>
  <si>
    <t xml:space="preserve">EFT-1319 </t>
  </si>
  <si>
    <t>PAGO DE DESCUENTO COOP. INAPA (FIJO Y NO FIJO), CORRESP. A LAS NOMINAS NIVEL CENTRAL, ACS, PERSONAL TRAMITES DE PENSION NC Y AC. PROV. SANTIAGO Y SAN CRISTOBAL, PERSONAL CONTRATADO E IGUALADO NOVIEMBRE/2021.</t>
  </si>
  <si>
    <t xml:space="preserve">EFT-1320 </t>
  </si>
  <si>
    <t>PAGO DE DESCUENTO, CORRESP. A  NOMINA DEL  NIVEL CENTRAL Y PERSONAS EN TRAMITES DE PENSION NC Y AC. CORRESP A  NOVIEMBRE/2021.</t>
  </si>
  <si>
    <t xml:space="preserve">EFT-1321 </t>
  </si>
  <si>
    <t>NOMINA BONO SISMAP/2021 NIVEL CENTRAL.</t>
  </si>
  <si>
    <t xml:space="preserve">EFT-1322 </t>
  </si>
  <si>
    <t>NOMINA BONO SISMAP/2021, OCASIONAL SEGURIDAD MILITAR.</t>
  </si>
  <si>
    <t xml:space="preserve">EFT-1323 </t>
  </si>
  <si>
    <t xml:space="preserve">NOMINA  BONO SISMAP/2021 PERSONAL CONTRATADO E IGUALADO. </t>
  </si>
  <si>
    <t xml:space="preserve">EFT-1324 </t>
  </si>
  <si>
    <t xml:space="preserve">NOMINA BONO SISMAP/2021, PROVINCIA SANTIAGO. </t>
  </si>
  <si>
    <t xml:space="preserve">EFT-1325 </t>
  </si>
  <si>
    <t>NOMINA BONO SISMAP/2021  PERSONAL CONTRATADO E IGUALADO PROVINCIA SAN CRISTOBAL.</t>
  </si>
  <si>
    <t xml:space="preserve">EFT-1326 </t>
  </si>
  <si>
    <t>NOMINA BONO SISMAP/2021 PERSONAL TEMPORAL.</t>
  </si>
  <si>
    <t xml:space="preserve">EFT-1327 </t>
  </si>
  <si>
    <t>NOMINA BONO SISMAP/2021 PROVINCIA SAN CRISTOBAL.</t>
  </si>
  <si>
    <t xml:space="preserve">EFT-1328 </t>
  </si>
  <si>
    <t>NOMINA BONO SISMAP/2021 PERSONAL CONTRATADO E IGUALADO SUPERVISORES DE PROYECTOS.</t>
  </si>
  <si>
    <t xml:space="preserve">EFT-1329 </t>
  </si>
  <si>
    <t>NOMINA BONO SISMAP/2021, ACUEDUCTOS. .</t>
  </si>
  <si>
    <t xml:space="preserve">EFT-1330 </t>
  </si>
  <si>
    <t>NOMINA DE REGALIA NIVEL CENTRAL/2021.</t>
  </si>
  <si>
    <t xml:space="preserve">EFT-1331 </t>
  </si>
  <si>
    <t>NOMINA DE REGALIA ACUEDUCTO/2021.</t>
  </si>
  <si>
    <t xml:space="preserve">EFT-1332 </t>
  </si>
  <si>
    <t>NOMINA DE REGALIA, PERSONAL TEMPORAL/2021.</t>
  </si>
  <si>
    <t xml:space="preserve">EFT-1333 </t>
  </si>
  <si>
    <t>NOMINA  DE REGALIA, PROVINCIA SAN CRISTOBAL/2021.</t>
  </si>
  <si>
    <t xml:space="preserve">EFT-1334 </t>
  </si>
  <si>
    <t>NOMINA DE REGALIA, PERSONAL EN TRAMITES DE PENSION NC Y AC/2021.</t>
  </si>
  <si>
    <t xml:space="preserve">EFT-1335 </t>
  </si>
  <si>
    <t>NOMINA DE REGALIA, PROVINCIA SANTIAGO/2021.</t>
  </si>
  <si>
    <t xml:space="preserve">EFT-1336 </t>
  </si>
  <si>
    <t>NOMINA DE REGALIA, OCASIONAL SEGURIDAD MILITAR/2021.</t>
  </si>
  <si>
    <t xml:space="preserve">EFT-1337 </t>
  </si>
  <si>
    <t>NOMINA  DE REGALIA, PERSONAL CONTRATADO E IGUALADO SUPERVISORES DE PROYECTOS/2021.</t>
  </si>
  <si>
    <t xml:space="preserve">EFT-1338 </t>
  </si>
  <si>
    <t>NOMINA DE REGALIA, PERSONAL CONTRATADO E IGUALADO/2021.</t>
  </si>
  <si>
    <t xml:space="preserve">EFT-1339 </t>
  </si>
  <si>
    <t>NOMINA REGALIA PERSONAL CONTRATADO E IGUALADO PROV. SAN CRISTOBAL, CORRESP. A DICIEMBRE/2021.</t>
  </si>
  <si>
    <t xml:space="preserve">EFT-1340 </t>
  </si>
  <si>
    <t>NOMINA DE REGALIA CANCELADOS NIVEL CENTRAL/2021.</t>
  </si>
  <si>
    <t xml:space="preserve">EFT-1341 </t>
  </si>
  <si>
    <t>NOMINA DE REGALIA CANCELADOS, PERSONAL EN TRAMITES DE PENSION NC Y AC/2021.</t>
  </si>
  <si>
    <t xml:space="preserve">EFT-1342 </t>
  </si>
  <si>
    <t>NOMINA DE REGALIA CANCELADOS ACUEDUCTO/2021.</t>
  </si>
  <si>
    <t xml:space="preserve">103844 </t>
  </si>
  <si>
    <t>NOMINA DE REGALIA CANCELADOS PERSONAL CONTRATADO E IGUALADO/2021.</t>
  </si>
  <si>
    <t xml:space="preserve">EFT-1343 </t>
  </si>
  <si>
    <t>NOMINA DE REGALIA CANCELADOS PERSONAL CONTRATADO  E IGUALADO/2021.</t>
  </si>
  <si>
    <t xml:space="preserve">EFT-1344 </t>
  </si>
  <si>
    <t>NOMINA ADICIONAL NIVEL CENTRAL Y ACUEDUCTOS, CORRESP. AL MES DE NOVIEMBRE/2021, ELAB.EN DICIEMBRE/2021.</t>
  </si>
  <si>
    <t xml:space="preserve">103845 </t>
  </si>
  <si>
    <t>NOMINA  BONO SISMAP/2021 CANCELADOS PERSONAL CONTRATADOS E IGUALADOS.</t>
  </si>
  <si>
    <t xml:space="preserve">EFT-1345 </t>
  </si>
  <si>
    <t>NOMINA BONO SISMAP/2021 CANCELADOS NIVEL CENTRAL.</t>
  </si>
  <si>
    <t xml:space="preserve">EFT-1346 </t>
  </si>
  <si>
    <t>NOMINA BONO SISMAP/2021 CANCELADOS PERSONAL CONTRATADOS E IGUALADOS.</t>
  </si>
  <si>
    <t xml:space="preserve">EFT-1347 </t>
  </si>
  <si>
    <t>NOMINA BONO SISMAP/2021 CANCELADOS ACUEDUCTOS.</t>
  </si>
  <si>
    <t xml:space="preserve">103846 </t>
  </si>
  <si>
    <t>NOMINA DE REGALIA, PERSONAL EN TRAMITES DE PENSION NC Y AC.</t>
  </si>
  <si>
    <t>103847-103865</t>
  </si>
  <si>
    <t>NOMINA BONO SISMAP/2021, CANCELADOS PERSONAL CONTRATADOS E IGUALADOS.</t>
  </si>
  <si>
    <t>PAGO DE SUELDO DEL MES DE AGOSTO 2021, YA QUE FUE REINTEGRADO POR ERROR EN IMPRESION EL MONTO NO ES LEGIBLE.</t>
  </si>
  <si>
    <t xml:space="preserve">EFT-1348 </t>
  </si>
  <si>
    <t>NOMINA PERSONAL EN TRÁMITES DE PENSÓN NC Y AC, CORREPO. AL MES DE DICIEMBRE/2021.</t>
  </si>
  <si>
    <t xml:space="preserve">EFT-1349 </t>
  </si>
  <si>
    <t>NOMINA PROV. SAN CRISTOBAL CORRESP. AL MES DE DICIEMBRE/2021.</t>
  </si>
  <si>
    <t xml:space="preserve">EFT-1350 </t>
  </si>
  <si>
    <t>NOMINA OCASIONAL SEGURIDAD MILITAR, CORRESP. AL MES DE DICIEMBRE/2021.</t>
  </si>
  <si>
    <t xml:space="preserve">EFT-1351 </t>
  </si>
  <si>
    <t>NÓMINA PROV. SANTIAGO CORRESP. AL MES DE DICIEMBRE/2021.</t>
  </si>
  <si>
    <t xml:space="preserve">EFT-1352 </t>
  </si>
  <si>
    <t>NOMINA DEL PERSONAL CONTRATADO E IGUALADO, CORRESP. AL MES DE DICIEMBRE/2021.</t>
  </si>
  <si>
    <t xml:space="preserve">EFT-1353 </t>
  </si>
  <si>
    <t>NOMINA PERSONAL CONTRATADO E IGUALADO PROV. SAN CRISTOBAL, CORRESP. AL MES DE DICIEMBRE/2021.</t>
  </si>
  <si>
    <t xml:space="preserve">EFT-1354 </t>
  </si>
  <si>
    <t>NOMINA PERSONAL TEMPORAL, CORRESP. AL MES DE DICIEMBRE/2021.</t>
  </si>
  <si>
    <t xml:space="preserve">EFT-1355 </t>
  </si>
  <si>
    <t>NOMINA CANCELADOS NC, AC, TEMPORAL, CORRESP. AL MES DE DICIEMBRE/2021.</t>
  </si>
  <si>
    <t xml:space="preserve">EFT-1356 </t>
  </si>
  <si>
    <t>NOMINA PERSONAL CONTRATADO SUPERVISORES DE PROYECTOS CORRESP. AL MES DE DICIEMBRE/2021,.</t>
  </si>
  <si>
    <t xml:space="preserve">EFT-1357 </t>
  </si>
  <si>
    <t>NÓMINA ADICIONAL ACUEDUCTOS, CORRESP. AL MES DE NOVIEMBRE/2021 ELAB. EN DICIEMBRE/2021</t>
  </si>
  <si>
    <t xml:space="preserve">EFT-1358 </t>
  </si>
  <si>
    <t>NOMINA ADICIONAL CANCELADOS DEL PERSONAL CONTRATADO, CORRESP. AL MES DE DICIEMBRE/2021.</t>
  </si>
  <si>
    <t xml:space="preserve">EFT-1359 </t>
  </si>
  <si>
    <t>NOMINA  ACUEDUCTOS, CORRESP. AL MES DE DICIEMBRE/2021</t>
  </si>
  <si>
    <t xml:space="preserve">EFT-1360 </t>
  </si>
  <si>
    <t>NOMINA ADICIONAL  BONO SISMAP/2021 CANCELADOS PERSONAL CONTRATADO E IGUALADO.</t>
  </si>
  <si>
    <t xml:space="preserve">EFT-1361 </t>
  </si>
  <si>
    <t>PAGO DE NÓMINA NIVEL CENTRAL CORRESP. AL MES DE DICIEMBRE/2021.</t>
  </si>
  <si>
    <t xml:space="preserve">EFT-1362 </t>
  </si>
  <si>
    <t>NÓMINA ADICIONAL REGALIA/2021 CONCELADOS PERSONAL CONTRATADO E IGUALADO.</t>
  </si>
  <si>
    <t xml:space="preserve">EFT-1363 </t>
  </si>
  <si>
    <t>NOMIMA PERSONAL CONTRATADO SUPERVISORES DE PROYECTOS CORRESP. AL MES DE DICIEMBRE/2021.</t>
  </si>
  <si>
    <t xml:space="preserve">EFT-1364 </t>
  </si>
  <si>
    <t>NOMINA  HORAS EXTRAS CORRESP. AL COMPLETIVO DE SEPTIEMBRE, OCTUBRE Y NOVIEMBRE/2021, ELAB. EN DICIEMBRE/2021.</t>
  </si>
  <si>
    <t xml:space="preserve">EFT-1365 </t>
  </si>
  <si>
    <t>NOMINA BONO SISMAP/2021 PERSONAL EN TRAMITES DE PENSION NC Y AC.</t>
  </si>
  <si>
    <t>NOMINA PERSONAL EN TRAMITES DE PENSION NC Y AC, CORRESP. AL MES DE NOVIEMBRE/2021.</t>
  </si>
  <si>
    <t>NOMINA BONO SISMAP/2021, CANCELADOS ACUEDUCTOS.</t>
  </si>
  <si>
    <t>NOMINA BONO SISMAP /2021, CANCELADOS ACUEDUCTOS.</t>
  </si>
  <si>
    <t xml:space="preserve">103883 </t>
  </si>
  <si>
    <t>RETENCION ISR NOMINA OCASIONAL SEGURIDAD MILITAR</t>
  </si>
  <si>
    <t>Cuenta Bancaria 030-204893-6</t>
  </si>
  <si>
    <t xml:space="preserve">TRANSFERENCIAS </t>
  </si>
  <si>
    <t>AVISO DE DEBITO  ( COMISIONES BANCARIAS)</t>
  </si>
  <si>
    <t>Cuenta Bancaria 720689421</t>
  </si>
  <si>
    <t>DEPOSITO PAGO SUPERFICIE</t>
  </si>
  <si>
    <t>DB PAGO TC</t>
  </si>
  <si>
    <t>DF AFILIACION</t>
  </si>
  <si>
    <t>COMISION POR TRANSFERENCIA</t>
  </si>
  <si>
    <t>COMISION POR 0.15</t>
  </si>
  <si>
    <t>CARGO POR SERVICIOS GENERADOS</t>
  </si>
  <si>
    <t>COMPENSACION POR BALANCE</t>
  </si>
  <si>
    <t>Cuenta Bancaria 100-203197-1</t>
  </si>
  <si>
    <t>No.ck/transf.</t>
  </si>
  <si>
    <t xml:space="preserve"> PAGO IMPUESTO 0.15%</t>
  </si>
  <si>
    <t>CHEQUES CERTIFICADOS</t>
  </si>
  <si>
    <t>COMISION POR  CONFECCION DE CHEQUES</t>
  </si>
  <si>
    <t xml:space="preserve">PAGO DE FACT. No. B1100009061 , PARA LIMPIEZA DER ACS. DE JUAN HERRERA, JINOVA , LOS BANCOS, LAS AVISPA, ARROYO CANO Y VALLEJUELO. </t>
  </si>
  <si>
    <t xml:space="preserve">PAGO DE FACT. No. B1100009062 , PARA LIMPIEZA DER ACS. DE JUAN HERRERA, JINOVA , LOS BANCOS, LAS AVISPA, ARROYO CANO Y VALLEJUELO. </t>
  </si>
  <si>
    <t xml:space="preserve">PAGO DE FACT. No. B1100009063 ,PARA LIMPIEZA DER ACS. DE JUAN HERRERA, JINOVA , LOS BANCOS, LAS AVISPA, ARROYO CANO Y VALLEJUELO. </t>
  </si>
  <si>
    <t xml:space="preserve">PAGO DE FACT. No. B1100009064 , PARA LIMPIEZA DER ACS. DE JUAN HERRERA, JINOVA , LOS BANCOS, LAS AVISPA, ARROYO CANO Y VALLEJUELO. </t>
  </si>
  <si>
    <t xml:space="preserve">PAGO DE FACT. No. B1100009065 , PARA LIMPIEZA DER ACS. DE JUAN HERRERA, JINOVA , LOS BANCOS, LAS AVISPA, ARROYO CANO Y VALLEJUELO. </t>
  </si>
  <si>
    <t xml:space="preserve">PAGO DE FACT. No. B1100009150 , PARA LIMPIEZA DER ACS. DE JUAN HERRERA, JINOVA , LOS BANCOS, LAS AVISPA, ARROYO CANO Y VALLEJUELO. </t>
  </si>
  <si>
    <t xml:space="preserve">PAGO DE FACT. No. B1100009152 , PARA LIMPIEZA DER ACS. DE JUAN HERRERA, JINOVA , LOS BANCOS, LAS AVISPA, ARROYO CANO Y VALLEJUELO. </t>
  </si>
  <si>
    <t xml:space="preserve">PAGO DE FACT. No. B1100009153 ,PARA LIMPIEZA DER ACS. DE JUAN HERRERA, JINOVA , LOS BANCOS, LAS AVISPA, ARROYO CANO Y VALLEJUELO. </t>
  </si>
  <si>
    <t xml:space="preserve">PAGO DE FACT. No. B1100009154 ,PARA LIMPIEZA DER ACS. DE JUAN HERRERA, JINOVA , LOS BANCOS, LAS AVISPA, ARROYO CANO Y VALLEJUELO. </t>
  </si>
  <si>
    <t xml:space="preserve">PAGO DE FACT. No. B1100009155, PARA LIMPIEZA DER ACS. DE JUAN HERRERA, JINOVA , LOS BANCOS, LAS AVISPA, ARROYO CANO Y VALLEJUELO. </t>
  </si>
  <si>
    <t xml:space="preserve">PAGO DE FACT. No. B1500000789 , COMPRA DE  JUNTAS DRESSER DE 2, JUNTAS DRESEER DE 3 Y JUNTAS DRESSER DE 4PARA EXISTENCIA EN EL ALMACEN DE LA PROVINCIA SAN JUAN. </t>
  </si>
  <si>
    <t xml:space="preserve">PAGO DE FACT. B00000788,POR COMPRA DE JUNTAS DRESSER DE 6 Y JUNTAS DESSER DE 8 PARA EXISTENCIA EN ALMACEN DE LA PROVINCIA SAN JUAN. </t>
  </si>
  <si>
    <t>PAGO DE FACT. No. B1100009216 , ALQUILER DE RETRO-EXCAVADORA, PARA SER UTILIZADA EN REPARACION DE AVERIA EN LA C/3, EL LUCERO Y JUAN HERRERA .</t>
  </si>
  <si>
    <t xml:space="preserve">PAGO DE FACT. No. B1100009219 ,VIAJES DE DESECHO DE PAVIMENTO EN LA C/3 EL LUCERO. </t>
  </si>
  <si>
    <t>PAGO DE FACT. No. B1100009215 , ALQUILER DE RETRO-EXCAVADORA, PARA REPARACION DE AVERIA UBICADA EN EL TRIANGULO DE LOS MOJADOS.</t>
  </si>
  <si>
    <t xml:space="preserve">PAGO DE FACT. No.B1100009217  , ALQUILER DE RETRO-EXCAVADORA, PARA SE UTILIZADA EN LA REPARACION DE AVERIA EN LA LINEA DE 12 UBICADA FRENTE A LA PLANTA DE JUAN HERRERA. </t>
  </si>
  <si>
    <t>PAGO DE FACT. No. B110009218 ,  ALQUILER DE RETRO-EXCAVADORA  PARA REPARACION DE AVERIA EN LA LINEA MATRIZ DE CONDUCION DE 12 UBICADA EN LA C/ CAONABO ENTRE DR. CABRAL Y WENCEASLAO RAMIREZ.</t>
  </si>
  <si>
    <t xml:space="preserve">PAGO DE FACT. No. B1100009220  COMPRA DE RELLENO Y BOTE PARA REPARACION DE AVERIA EN LA LINEA MATRIZ DE 12 ABC UBICADA EN LA C/ CAONABO ENTRE DR. CABRAL Y WENCESLAO RAMIREZ. </t>
  </si>
  <si>
    <t>PAGO DE FACT. No. B1100009219 , POR  3 VIAJES DE DESECHO DE PAVIMENTO EN LA C/3 EL LUCERO .</t>
  </si>
  <si>
    <t>PAGO DE FACT. No. B1100009220 ,COMPRA DE RELLENO Y BOTE PARA REPARACION DE AVERIA EN LA LINEA MATRIZ DE 12 ABC UBICADA EN LA C/ CAONABO ENTRE DR. CABRAL Y WENCESLAO RAMIREZ .</t>
  </si>
  <si>
    <t>5949</t>
  </si>
  <si>
    <t xml:space="preserve">CHEQUE A FAVOR DEL COLECTOR DE IMPUESTOS INTERNOS </t>
  </si>
  <si>
    <t>5950</t>
  </si>
  <si>
    <t xml:space="preserve">PAGO DE FACT. No.B1500009881POR UN VALOR DE RD$ 13,629.82 MENOS DESCUENTO 5% RD$ 579.02 POR UN MONTO A PAGAR DE RD$ 13,050.80 MEMO No. 014-2021 POR COMPRA DE MATERIALES QUE SERAN UTILIZADOS EN LA REPARACION DE DESLIZADORES DE SULATO EN LA PLANTA  DE TRATAMIENTO DE JUAN HERRERA . </t>
  </si>
  <si>
    <t>5951</t>
  </si>
  <si>
    <t>PAGO DE FACT. No. B1500009952 , COMPRA DE MATERIALES PARA CAMBIO DE MOTORES DE LOS MEZCLADORES DE SULFATO DE LA PLANTA DE SAN JUAN DE LA MAGUANA , JUAN HERRERA, Y HATO DEL PADRE .</t>
  </si>
  <si>
    <t>5952</t>
  </si>
  <si>
    <t>PAGO DE FACT. No.B1500009989,COMPRA DE MATERIALES QUE SERAN UTILIZADOS PARA ARREGLAR VALVULA DE DESARENADOR 6,7 Y 8 DE LA PLANTA DE SAN JUAN DE LA MAGUANA, JUAN HERRERA Y HATO DEL PADRE.</t>
  </si>
  <si>
    <t>5953</t>
  </si>
  <si>
    <t>PAGO DE FACT. No. B1500009883A  POR COMPRA DE MATERIALES PARA REPARACION DE AVERIA UBICADA EN ARROYO CANO .</t>
  </si>
  <si>
    <t>5954</t>
  </si>
  <si>
    <t>PAGO DE FACTS. No. B1100009221 , POR SERVICIO DE ALQUILER DE RETRO- EXCAVADORA USO DE REPARACION DE AVERIA EN LA LINEA DE IMPULSION DE 8 EN HATO DEL PADRE .</t>
  </si>
  <si>
    <t>Cuenta Bancaria 240-013939-8</t>
  </si>
  <si>
    <t>TRANSFERENCIA</t>
  </si>
  <si>
    <t>Cuenta Bancaria 040-0003580-4</t>
  </si>
  <si>
    <t>CARGO POR SUSPENSION DE CHEQUES</t>
  </si>
  <si>
    <t>PAGO VIATICO POR VIAJAR A STO. SGO. EL DIA 28/09/21</t>
  </si>
  <si>
    <t>PAGO VIATICO POR VIAJAE A STO. DGO. LOS DIAS 05,07 Y 22/10/21</t>
  </si>
  <si>
    <t>PAGO VIATICO POR VIAJAR A STO. DGO. LOS DIAS 06 Y 07/10/21</t>
  </si>
  <si>
    <t>PAGO VIATICO POR VIAJAR A STO. DGO. EL DIA 8/10/21</t>
  </si>
  <si>
    <t>PAGO VIATICO POR VIAJAR A STO. DGO LOS DIAS 09 Y 10/11/21</t>
  </si>
  <si>
    <t>PAGO VIATICO POR VIAJAR A STO. DGO. EL DIA 9/11/21</t>
  </si>
  <si>
    <t>PAGO VIATICO POR VIAJAR A STO. DGO. EL DIA 19/11/21</t>
  </si>
  <si>
    <t xml:space="preserve">PAGO FACT. B1100009171 D/F 22/11/21 ALQUILER COMERCIAL TAMAYO CORRESP. AL MES DE NOVIEMBRE/21 </t>
  </si>
  <si>
    <t>PAGO FACT. B1100009169 D/F 22/11/21 ALQUILER LOCAL NEYBA CORRESP. AL MES DE NOVIEMBRE/21</t>
  </si>
  <si>
    <t>PAGO FACT. B1100009172 D/F 22/11/21 ALQUILER LOCAL PARAISO CORRESP. AL MES DE NOVIEMBRE/21</t>
  </si>
  <si>
    <t>PAGO FACT. B1100009173 D/F 22/11/21 ALQUILER LOCAL GALVAN CORRESP. AL MES DE NOVIEMBRE/21</t>
  </si>
  <si>
    <t>PAGO FACT. B1100009174 D/F 22/11/21 ALQUILER LOCAL VILLA CENTRAL CORRESPONDIENTE AL MES DE NOVIEMBRE/21</t>
  </si>
  <si>
    <t>PAGO FACT. B1100009175 D/F 22/11/21 ALQUILER LOCAL DUVERGE CORRESPONDIENTE AL MES DE NOVIEMBRE/21</t>
  </si>
  <si>
    <t>PAGO FACT. B1100009170 D/F 22/11/21 ALQUILER COMERCIAL CABRAL CORRESP. AL MES DE NOVIEMBRE/21</t>
  </si>
  <si>
    <t>PAGO FACT. B1100009168 D/F 22/11/21 ALQUILER LOCAL JIMANI, CORRESP. AL MES DE NOVIEMBRE/21</t>
  </si>
  <si>
    <t xml:space="preserve">PAGO FACT. B1100009167 D/F 22/11/21 ALQUILER LOCAL COMERCIAL VICENTE NOBLE , CORRESPONDIENTE AL MES DE NOVIEMBRE/21 </t>
  </si>
  <si>
    <t>PAGO RETENCIONES DEL 5, 10 Y 18% CORRESP. AL MES DE NOVIEMBRE2021</t>
  </si>
  <si>
    <t>COMPRA DE JUNTAS DRESSER PARA SER USADAS EN LOS AC. DE LAS PROVINCIAS NEYBA, INDEPENDENCIA Y BARAHONA.</t>
  </si>
  <si>
    <t>PAGO REPOSICION CAJA CHICA PARA CUBRIR LOS DESEMBOLSOS DEL 5670 AL 5697 D/F 26/10/21 AL 3/12/21.</t>
  </si>
  <si>
    <t>PAGO FACT. B1100009233 ALQUILER LOCAL VILLA CENTRAL, CORRESP. AL MES DE DICIEMBRE 2021.</t>
  </si>
  <si>
    <t xml:space="preserve">                                                                                                     </t>
  </si>
  <si>
    <t>PAGO FACT. NO. B1100008222-8392-8670-8926-8968-9076 PAGO ALQUILER LOCAL ENRIQUILLO CORRESP. A LOS MESES DE ABRIL A SEPTIEMBRE</t>
  </si>
  <si>
    <t xml:space="preserve"> </t>
  </si>
  <si>
    <t>Cuenta Bancaria 080-500021-6</t>
  </si>
  <si>
    <t>CHEQUE DEVUELTO</t>
  </si>
  <si>
    <t>COMISION  BANCARIA COBRO IMPUESTO 0.15%</t>
  </si>
  <si>
    <t>REINTEGRO DE Ck # 4238,D/F.17/11/2021</t>
  </si>
  <si>
    <t>AVISO DE CREDITO</t>
  </si>
  <si>
    <t>TRABAJOS DE EXCAVACION, MOVIEMTO Y TRASLADO DE MATERIALES, TRABAJO REALAIZADO DE EMERGENCIA EN FECHA 22,24,25,26 DE SEPTIEMBRE 2021, EN EL KM45 DE VILLA ALTAGRACIA, INAPA PROV. SAN CRISTOBAL.</t>
  </si>
  <si>
    <t>4245</t>
  </si>
  <si>
    <t>SERV. ALQUILER DE UNA COPIADORA DE ALTA RESOLUCION PARA SER UTILIZADA POR LA OFICINA COMERCIAL  DE INAPA  PROV. SAN CRISTOBAL. MES DE OCTUBRE  2021.</t>
  </si>
  <si>
    <t>4246</t>
  </si>
  <si>
    <t>SERV. DE REPARACION DE LA CAMIONETA F-721 DEL AREA DE OPERACIONES, INAPA SAN CRISTOBAL.</t>
  </si>
  <si>
    <t>4247</t>
  </si>
  <si>
    <t>SERV. DE REPARACION DEL CLOCHET  DE LA CAMIONETA F-843 DEL AREA  COMERCIAL , INAPA SAN CRISTOBAL.</t>
  </si>
  <si>
    <t>4248</t>
  </si>
  <si>
    <t>COMPRA DE MATERIALES DE PLOMERIA, PARA TENER EN STOP EN EL ALMACEN DE LA PLANTA DE TRATAMIENTO DE AGUA POTABLE, INAPA SAN CRISTOBAL</t>
  </si>
  <si>
    <t>4249</t>
  </si>
  <si>
    <t xml:space="preserve">COMPRA DE CEMENTO  PVC, PARA SER USADO EN LAS REPARACIONES DE AVERIAS, INAPA PROV. SAN CRISTOBAL </t>
  </si>
  <si>
    <t>4250</t>
  </si>
  <si>
    <t>COMPRA DE CONECTORES PERNO PARTIDO, PARA SER USADOS EN LOS TRABAJOS DE ELECTROMECANICA, INAPA PROV. SAN CRISTOBAL</t>
  </si>
  <si>
    <t>4251</t>
  </si>
  <si>
    <t xml:space="preserve">COMPRA DE QUINCE CUT-OUT  PARA SER USADOS EN  EL  MANTENIMIENTO DE LA RED ELECTRICA QUE ALIMENTA LOS  TRANSFORMADORES DE LOS EQUIPOS  DE INAPA PROV. SAN CRISTOBAL. </t>
  </si>
  <si>
    <t>4252</t>
  </si>
  <si>
    <t>SERV. ALQUILER DE 40 HORAS DE GRUA  PARA TRABAJOS  EN DIVERSOS  ACUEDUCTOS DE INAPA PROV. SAN CRISTOBAL.  PERIODO 3/02/21 AL 20/04/21.</t>
  </si>
  <si>
    <t>4253</t>
  </si>
  <si>
    <t>SERV. ALQUILER DE 44 HORAS DE GRUA  PARA TRABAJOS  EN DIVERSOS  ACUEDUCTOS DE INAPA PROV. SAN CRISTOBAL.  PERIODO 23/08/21 AL 20/09/21.</t>
  </si>
  <si>
    <t>4254</t>
  </si>
  <si>
    <t>SERV. ALQUILER DE RETROPALA PARA TRABAJOS  EN LOS DIFERENTES EQUIPOS  DE BOMBEO DE INAPA PROV. SAN CRISTOBAL. PERIODO 11/06/2021 AL 21/06/2021</t>
  </si>
  <si>
    <t>4255</t>
  </si>
  <si>
    <t>SERV. ALQUILER DE RETROPALA PARA TRABAJOS  EN LOS DIFERENTES EQUIPOS  DE BOMBEO DE INAPA PROV. SAN CRISTOBAL. PERIODO 21/07/2021 AL 28/07/2021</t>
  </si>
  <si>
    <t>4256</t>
  </si>
  <si>
    <t>SERV. ALQUILER DE RETROPALA PARA TRABAJOS  EN LOS DIFERENTES EQUIPOS  DE BOMBEO DE INAPA PROV. SAN CRISTOBAL. PERIODO 05/08/2021 AL 18/08/2021</t>
  </si>
  <si>
    <t>4257</t>
  </si>
  <si>
    <t>SERV. ALQUILER DE RETROPALA PARA TRABAJOS  EN LOS DIFERENTES EQUIPOS  DE BOMBEO DE INAPA PROV. SAN CRISTOBAL. PERIODO 19/08/2021 AL 24/08/2021</t>
  </si>
  <si>
    <t>4258</t>
  </si>
  <si>
    <t xml:space="preserve">SERV. DE REPARACION E INSTALACION DEL TRANSFORMADOR REDUCTOR DE 37,5 UTILIZADO EN LA OFICINA ADM.  DE INAPA SAN CRISTOBAL. </t>
  </si>
  <si>
    <t>4259</t>
  </si>
  <si>
    <t>RETENCIONES DE 5%, 10%, ISR  Y 18%, 30%  ITBIS   A PROVEEDORES DE BIENES Y SERVICIOS, CORRESPONDIENTE AL MES DE NOVIEMBRE 2021.</t>
  </si>
  <si>
    <t>4260</t>
  </si>
  <si>
    <t xml:space="preserve">COMPRA DE MATERIALES DE LIMPIEZA, PARA SER  USADOS EN EL DEPARTAMENTO  PROVINCIAL DE INAPA PROV. SAN CRISTOBAL. </t>
  </si>
  <si>
    <t>4261</t>
  </si>
  <si>
    <t>COMPRA DE TUBOS PVC DE 4" Y JUNTAS DRESSER DE 4" PARA AVERIA EN LA CALLE CAPOTILLO Y PARA UN STOP EN EL ALMACEN DE INAPA SAN CRISTOBAL.</t>
  </si>
  <si>
    <t>4262</t>
  </si>
  <si>
    <t xml:space="preserve">COMPRA DE MATERIALES DE PINTURA (35 GALONES DE PINTURA AZUL, 2 CUARTOS DE PINTURA COLOR ORO Y 2 BROCHAS ) PARA SER USADOS EN EL EDIFICIO  DE PROCESAMIENTO DE AGUA POTABLE , INAPA SAN CRISTOBAL </t>
  </si>
  <si>
    <t>4263</t>
  </si>
  <si>
    <t xml:space="preserve">COMPRA DE MATERIALES PARA SER UTILIZADOS EN EL MANTENIMIENTO DE LAS PAREDES EXTERIORES DE LAS DIFERENTES OFICINAS DE LA PTAP INAPA PROV. SAN CRISTOBAL </t>
  </si>
  <si>
    <t>4264</t>
  </si>
  <si>
    <t>COMPRA DE TRES BATERIAS DE 12 VOLT. PARA SER USADAS EN EL GENERADOR  DE REDES DE INAPA PROV. SAN CRISTOBAL</t>
  </si>
  <si>
    <t>4265</t>
  </si>
  <si>
    <t xml:space="preserve">COMPRA DE 375 PIES DE CABLE DE ALUMINIO, PARA SER UTILIZADOS EN EL CUEDUCTO DE VILLA ALTAGRACIA, INAPA PROV. SAN CRISTOBAL </t>
  </si>
  <si>
    <t>4266</t>
  </si>
  <si>
    <t>COMPRA DE UN CONTACTOR MAGNETICO PARA MOTOR DE 10 HP, UN RELAY TERMICO DE 13-19 AMP Y DOS BREAKERS PARA USO EN LA PTAP, INAPA PROV. SAN CRISTOBAL.</t>
  </si>
  <si>
    <t>4267</t>
  </si>
  <si>
    <t>COMPRA DE MATERIAES DE PLOMERIA PARA LAS EMERGENCIAS QUE SE PRESENTEN EN LOS ACUEDUCTOS DE INAPA PROV. SAN CRISTOBAL.</t>
  </si>
  <si>
    <t>4268</t>
  </si>
  <si>
    <t>COMPRA DE MATERIAES DE PLOMERIA PARA SER USODOS EN LAS REPARACIONES DE AVERIAS  DE INAPA PROV. SAN CRISTOBAL.</t>
  </si>
  <si>
    <t>4269</t>
  </si>
  <si>
    <t xml:space="preserve">COMPRA DE CINCO LAMPARA PARA LA OFICINA COMERCIAL  INAPA SAN CRISTOBAL </t>
  </si>
  <si>
    <t>4270</t>
  </si>
  <si>
    <t>COMPRA DE TAPE PARA SER USADOS EN LOS TRABAJOS DE ELECTROMECANICA EN INAPA PROV. SAN CRISTOBAL</t>
  </si>
  <si>
    <t>4271</t>
  </si>
  <si>
    <t>ADQUISICION DE JUNTAS DRESSER PARA SER UTILIZADA EN LAS REPARACIONES DE AVERIA EN INAPA SAN CRISTOBAL</t>
  </si>
  <si>
    <t>4272</t>
  </si>
  <si>
    <t>SERV. ALQUILER DE RETROPALA  Y TRANSPORTE DE EQUIPO PARA TRABAJOS  EN LOS DIFERENTES PUNTOS  DE INAPA PROV. SAN CRISTOBAL. PERIODO 27/04/2021 AL 30/04/2021</t>
  </si>
  <si>
    <t>4273</t>
  </si>
  <si>
    <t>SERV. DE ACARREO GRAVILLA  ITABO 32 MTS CUBICOS DESDE SAN CRISTOBAL HASTA VILLA ALTAGRACIA.</t>
  </si>
  <si>
    <t>4274</t>
  </si>
  <si>
    <t>SERV. ALQUILER DE RETROPALA   PARA TRABAJOS  EN LOS DIFERENTES PUNTOS  DE INAPA PROV. SAN CRISTOBAL. PERIODO 25/08/2021 AL 02/09/2021</t>
  </si>
  <si>
    <t>4275</t>
  </si>
  <si>
    <t>SERV. ALQUILER DE RETROPALA   PARA REPARACIONES DE AVERIAS   EN  DIFERENTES LUGARES  DE INAPA PROV. SAN CRISTOBAL. PERIODO 04/09/2021 AL 11/09/2021</t>
  </si>
  <si>
    <t>4276</t>
  </si>
  <si>
    <t>SERV. ALQUILER DE RETROPALA   PARA REPARACIONES DE AVERIAS   EN  DIFERENTES LUGARES  DE INAPA PROV. SAN CRISTOBAL. PERIODO 13/09/2021 AL 07/10/2021</t>
  </si>
  <si>
    <t>4277</t>
  </si>
  <si>
    <t>SERV. DE TRABAJOS REALIZADOS EN EL AC. DE NUEA ESPERANZA, OPERACIONES DE EQUIPO, VALVULAS Y DISTRIBUCION  DE AGUA POTABLE, INAPA PROV. SAN CRISTOBAL.</t>
  </si>
  <si>
    <t>4278</t>
  </si>
  <si>
    <t>SERV. ALQUILER DE 40 HORAS DE GRUA  PARA TRABAJOS  EN DIVERSOS  ACUEDUCTOS DE INAPA PROV. SAN CRISTOBAL.  PERIODO 27/07/21 AL 20/08/21.</t>
  </si>
  <si>
    <t>4279</t>
  </si>
  <si>
    <t>COMPRA DE MATERIALES PARA SER USADOS EN EL MANTENIMIENTO CORRECTIVO DEL AIRE ACONDICIONADO DE LA UNIDAD #3, EN LA OFICINA COMERCIAL, INAPA PROV. SAN CRISTOBAL.</t>
  </si>
  <si>
    <t>4280</t>
  </si>
  <si>
    <t>SERVICIO DE ALINEACION Y BALANCEO PARA LA CAMIONETA F-839 UTILIZADA EN LA ESTAFETA COMERCIAL DE VILLA ALTAGRACIA, INAPA PROV. SAN CRISTOBAL</t>
  </si>
  <si>
    <t>4281</t>
  </si>
  <si>
    <t>COMPRA DE MATERIALES DESECHABLES Y DE COCINA, PARA LA OFICINA COMERCIAL Y ESTAFETAS COMERCIALES DE INAPA PROV. SAN CRISTOBAL</t>
  </si>
  <si>
    <t>4282</t>
  </si>
  <si>
    <t>SERVICIO DE MANTENIMIENTO A MOTOR DE 60 HP PARA EL EQUIPO #3, CAMBIO DE RODAMIENTO INFERIOR Y SUPERIOR, AC. PALENQUE, INAPA PROV. SAN CRISTOBAL</t>
  </si>
  <si>
    <t>4283</t>
  </si>
  <si>
    <t>SERVICIO DE RODAMIENTO Y MANTENIMIENTO A MOTOR DE 100 HP PARA EL EQUIPO #4, AC. PALENQUE, INAPA PROV. SAN CRISTOBAL</t>
  </si>
  <si>
    <t>4284</t>
  </si>
  <si>
    <t xml:space="preserve">SERV. EMBOBINADO A MOTOR DE  1 HP PARA EL SISTEMA DE CLORACION DEL AC. MADRE VIEJA SUR, INAPA SAN CRISTOBAL  </t>
  </si>
  <si>
    <t>4285</t>
  </si>
  <si>
    <t>SERV. DE LIMPIEZA AREA VERDE CON LA MAQUINA PODADORA, PODAS DE ARBOL, RECOJIDA DE BASURA, EN LA PTAP  INAPA SAN CRISTOBAL.</t>
  </si>
  <si>
    <t>4286</t>
  </si>
  <si>
    <t>SERV. DE LIMPIEZA EN LOS DIFERENTES MODULOS  DE LA PTAP  INAPA SAN CRISTOBAL.</t>
  </si>
  <si>
    <t>4287</t>
  </si>
  <si>
    <t>COMPRA DE MATERIALES DE CORTE Y RECONEXION  PARA LAS LABORES DIARIAS, TANTO EN LA OFICINA COMERCIAL COMO EN LAS ESTAFETAS DE INAPA PROV. SAN CRISTOBAL.</t>
  </si>
  <si>
    <t>4288</t>
  </si>
  <si>
    <t>COMPRA DE MOVILIARIOS DE OFICINA, PARA SER UTILIZADOS EN LAS ESTAFETAS  DE CAMBITA GARABITO Y DE LA PROV. SAN CRISTOBAL</t>
  </si>
  <si>
    <t>4289</t>
  </si>
  <si>
    <t>COMPRA DE IMPRESIÓN DE VOLANTES  DE LOS PUNTOS DE PAGOS CORRESPONDIENTES A LOS MUNICIPIOS DE YAGUATE, PALENQUE Y SAN CRISTOBAL.</t>
  </si>
  <si>
    <t>4290</t>
  </si>
  <si>
    <t>SERV. IMPRESIÓN DE 10 PLANTILLAS PARA SER UTILIZADAS EN LA FACTURACION REALIZADA POR LA OFICINA COMERCIAL  DE INAPA, PROV. SAN CRISTOBAL</t>
  </si>
  <si>
    <t>4291</t>
  </si>
  <si>
    <t>COMPRA DE DOS BATERIAS PARA SER UTILIZADAS EN EL GENERADOR #1, QUE TRABAJA COMO EMERGENTE EN LA PTAPSC.</t>
  </si>
  <si>
    <t>4292</t>
  </si>
  <si>
    <t>SERV. DE UN CAMION SUCCIONADOR PARA EXTRACCIONES DE AGUA RESIDUALES EN LOS SECTORES DEL MOSCU Y ENSANCHE CONSTITUCION , INAPA SAN CISTOBAL</t>
  </si>
  <si>
    <t>4293</t>
  </si>
  <si>
    <t>SERV. DE UN CAMION SUCCIONADOR PARA EXTRACCIONES DE AGUA RESIDUALES EN EL SISTEMA CLOACAL EN EL SECTOR PUEBLO NUEVO , INAPA SAN CISTOBAL</t>
  </si>
  <si>
    <t>4294</t>
  </si>
  <si>
    <t xml:space="preserve">SERV. DE APLICACION DE 95,82 M2 DE  HORMIGON ASFALTICO CALIENTE , UTILIZADO EN EL BACHEO DE LAS CALLES DONDE SE ROMPIO PARA CORREGIR AVERIAS DE INAPA PROV. SAN CRISTOBAL </t>
  </si>
  <si>
    <t>4295</t>
  </si>
  <si>
    <t>ALQUILER LOCAL COMERCIAL  DE YAGUATE, INAPA PROV. SAN CRISTOBAL. MES DE NOVIEMBRE 2021</t>
  </si>
  <si>
    <t>4296</t>
  </si>
  <si>
    <t>ALQUILER LOCAL COMERCIAL  DE PALENQUE , INAPA PROV. SAN CRISTOBAL. MES DE NOVIEMBRE 2021</t>
  </si>
  <si>
    <t>4297</t>
  </si>
  <si>
    <t>REPOSICION CAJA CHICA DE LA DIVISION ADM. Y FINANCIERA , INAPA SAN CISTOBAL. PERIODO 01/11/21 AL 01/12/21. RECIBOS No. 2310 Al 2356</t>
  </si>
  <si>
    <t>4298</t>
  </si>
  <si>
    <t>ALQUILER LOCAL DE HAINA,INAPA, PROV. SAN CRISTOBAL. MES DE NOVIEMBRE 2021</t>
  </si>
  <si>
    <t>4299</t>
  </si>
  <si>
    <t>ALQUILER LOCAL DE HATILLO,INAPA, PROV. SAN CRISTOBAL. MES DE NOVIEMBRE 2021</t>
  </si>
  <si>
    <t>4300</t>
  </si>
  <si>
    <t>ALQUILER LOCAL DE VILLA ALTAGRACIA,INAPA, PROV. SAN CRISTOBAL. MES DE NOVIEMBRE 2021</t>
  </si>
  <si>
    <t>4301</t>
  </si>
  <si>
    <t>PAGO RENTA MENSUAL SERVICIO DE FLOTA. MES DE NOVIEMBRE 2021, INAPA, SAN CRISTOBAL.</t>
  </si>
  <si>
    <t>4302</t>
  </si>
  <si>
    <t>SERV. DE TRANSPORTE AL PERSONAL ADMINISTRATIVO, INAPA, SAN CRISTOBAL. MES DE NOVIEMBRE 2021</t>
  </si>
  <si>
    <t>4303</t>
  </si>
  <si>
    <t>SERV. DE TRANSPORTE AL PERSONAL DE COMERCIAL Y OPERACIONES, INAPA, SAN CRISTOBAL. MES DE NOVIEMBRE 2021.</t>
  </si>
  <si>
    <t>4304</t>
  </si>
  <si>
    <t>SERV. PRESTADO DE SOPORTE TECNICO EN LOS DIFERENTES AC, REDES, ELECTROMECANICA Y TRATA MIENTO, INAPA, SAN CRISTOBAL.</t>
  </si>
  <si>
    <t>4305</t>
  </si>
  <si>
    <t>REPOSICION CAJA CHICA DE LA DIVISION ADM. Y FINANCIERA , INAPA SAN CISTOBAL. PERIODO 01/12/21 AL 22/12/21. RECIBOS No. 2357 Al 2400</t>
  </si>
  <si>
    <t>4306</t>
  </si>
  <si>
    <t>REPOSICION CAJA CHICA DE LA DIVISION ADM. Y FINANCIERA , INAPA SAN CISTOBAL. PERIODO 22/12/21 AL 27/12/21. RECIBOS No. 2401 Al 2406. CIERRE DE AÑO 2021.</t>
  </si>
  <si>
    <t xml:space="preserve">Cuenta Bancaria: 960-390849-4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</si>
</sst>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1C0A]dd\-mmm\-yy"/>
    <numFmt numFmtId="165" formatCode="[$-11C0A]#,##0.00;\-#,##0.00"/>
    <numFmt numFmtId="166" formatCode="[$-11C0A]dd/mm/yyyy"/>
    <numFmt numFmtId="167" formatCode="_(&quot;RD$&quot;* #,##0.00_);_(&quot;RD$&quot;* \(#,##0.00\);_(&quot;RD$&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9"/>
      <color indexed="8"/>
      <name val="Arial"/>
      <family val="2"/>
    </font>
    <font>
      <sz val="8"/>
      <name val="Calibri"/>
      <family val="2"/>
      <scheme val="minor"/>
    </font>
    <font>
      <b/>
      <sz val="8"/>
      <color indexed="8"/>
      <name val="Calibri"/>
      <family val="2"/>
      <scheme val="minor"/>
    </font>
    <font>
      <sz val="9"/>
      <color theme="1"/>
      <name val="Calibri"/>
      <family val="2"/>
      <scheme val="minor"/>
    </font>
    <font>
      <b/>
      <i/>
      <sz val="8"/>
      <color indexed="8"/>
      <name val="Calibri"/>
      <family val="2"/>
      <scheme val="minor"/>
    </font>
    <font>
      <i/>
      <sz val="8"/>
      <color indexed="8"/>
      <name val="Calibri"/>
      <family val="2"/>
      <scheme val="minor"/>
    </font>
    <font>
      <sz val="12"/>
      <color theme="1"/>
      <name val="Calibri"/>
      <family val="2"/>
      <scheme val="minor"/>
    </font>
    <font>
      <sz val="11"/>
      <name val="Calibri"/>
      <family val="2"/>
      <scheme val="minor"/>
    </font>
    <font>
      <sz val="11"/>
      <color indexed="8"/>
      <name val="Calibri"/>
      <family val="2"/>
      <scheme val="minor"/>
    </font>
    <font>
      <sz val="8"/>
      <color rgb="FF000000"/>
      <name val="Calibri"/>
      <family val="2"/>
    </font>
    <font>
      <sz val="8"/>
      <color theme="1"/>
      <name val="Calibri"/>
      <family val="2"/>
    </font>
    <font>
      <sz val="8"/>
      <color indexed="8"/>
      <name val="Calibri"/>
      <family val="2"/>
    </font>
    <font>
      <sz val="11"/>
      <color rgb="FF000000"/>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s>
  <cellStyleXfs count="2">
    <xf numFmtId="0" fontId="0" fillId="0" borderId="0"/>
    <xf numFmtId="43" fontId="1" fillId="0" borderId="0" applyFont="0" applyFill="0" applyBorder="0" applyAlignment="0" applyProtection="0"/>
  </cellStyleXfs>
  <cellXfs count="299">
    <xf numFmtId="0" fontId="0" fillId="0" borderId="0" xfId="0"/>
    <xf numFmtId="0" fontId="3" fillId="0" borderId="0" xfId="0" applyFont="1" applyBorder="1"/>
    <xf numFmtId="0" fontId="3" fillId="0" borderId="0" xfId="0" applyFont="1"/>
    <xf numFmtId="0" fontId="0" fillId="0" borderId="0" xfId="0" applyFont="1" applyAlignment="1">
      <alignment vertical="center"/>
    </xf>
    <xf numFmtId="0" fontId="0"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Alignment="1"/>
    <xf numFmtId="14" fontId="3" fillId="0" borderId="0" xfId="0" applyNumberFormat="1" applyFont="1" applyBorder="1"/>
    <xf numFmtId="4" fontId="4" fillId="2" borderId="4" xfId="0" applyNumberFormat="1" applyFont="1" applyFill="1" applyBorder="1" applyAlignment="1"/>
    <xf numFmtId="0" fontId="4" fillId="2" borderId="5" xfId="0" applyFont="1" applyFill="1" applyBorder="1" applyAlignment="1">
      <alignment horizontal="center" vertical="center"/>
    </xf>
    <xf numFmtId="164" fontId="5" fillId="0" borderId="5" xfId="0" applyNumberFormat="1" applyFont="1" applyBorder="1" applyAlignment="1" applyProtection="1">
      <alignment horizontal="left" wrapText="1"/>
      <protection locked="0"/>
    </xf>
    <xf numFmtId="0" fontId="6" fillId="3" borderId="5" xfId="0" applyFont="1" applyFill="1" applyBorder="1" applyAlignment="1">
      <alignment horizontal="left" wrapText="1"/>
    </xf>
    <xf numFmtId="0" fontId="6"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6" fillId="0" borderId="5" xfId="0" applyFont="1" applyBorder="1" applyAlignment="1">
      <alignment horizontal="left"/>
    </xf>
    <xf numFmtId="43" fontId="5" fillId="3" borderId="0" xfId="1" applyFont="1" applyFill="1" applyBorder="1" applyAlignment="1">
      <alignment horizontal="right"/>
    </xf>
    <xf numFmtId="0" fontId="7"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4" fontId="8" fillId="0" borderId="5" xfId="0" applyNumberFormat="1" applyFont="1" applyFill="1" applyBorder="1" applyAlignment="1">
      <alignment horizontal="right"/>
    </xf>
    <xf numFmtId="0" fontId="7" fillId="0" borderId="5" xfId="0" applyFont="1" applyBorder="1" applyAlignment="1">
      <alignment horizontal="left"/>
    </xf>
    <xf numFmtId="165" fontId="5" fillId="0" borderId="6" xfId="0" applyNumberFormat="1" applyFont="1" applyBorder="1" applyAlignment="1" applyProtection="1">
      <alignment horizontal="right" wrapText="1"/>
      <protection locked="0"/>
    </xf>
    <xf numFmtId="166" fontId="5" fillId="0" borderId="7" xfId="0" applyNumberFormat="1" applyFont="1" applyBorder="1" applyAlignment="1" applyProtection="1">
      <alignment horizontal="left" wrapText="1" readingOrder="1"/>
      <protection locked="0"/>
    </xf>
    <xf numFmtId="0" fontId="5" fillId="0" borderId="7" xfId="0" applyFont="1" applyBorder="1" applyAlignment="1" applyProtection="1">
      <alignment wrapText="1" readingOrder="1"/>
      <protection locked="0"/>
    </xf>
    <xf numFmtId="0" fontId="5" fillId="0" borderId="7" xfId="0" applyFont="1" applyBorder="1" applyAlignment="1" applyProtection="1">
      <alignment vertical="top" wrapText="1" readingOrder="1"/>
      <protection locked="0"/>
    </xf>
    <xf numFmtId="0" fontId="9" fillId="0" borderId="8" xfId="0" applyFont="1" applyFill="1" applyBorder="1" applyAlignment="1" applyProtection="1">
      <alignment horizontal="left" wrapText="1"/>
      <protection locked="0"/>
    </xf>
    <xf numFmtId="165" fontId="5" fillId="0" borderId="7" xfId="0" applyNumberFormat="1" applyFont="1" applyFill="1" applyBorder="1" applyAlignment="1" applyProtection="1">
      <alignment horizontal="right" wrapText="1" readingOrder="1"/>
      <protection locked="0"/>
    </xf>
    <xf numFmtId="0" fontId="9" fillId="0" borderId="0" xfId="0" applyFont="1" applyFill="1" applyBorder="1" applyAlignment="1">
      <alignment wrapText="1"/>
    </xf>
    <xf numFmtId="0" fontId="9" fillId="0" borderId="3" xfId="0" applyFont="1" applyFill="1" applyBorder="1" applyAlignment="1">
      <alignment wrapText="1"/>
    </xf>
    <xf numFmtId="0" fontId="9" fillId="0" borderId="5" xfId="0" applyFont="1" applyFill="1" applyBorder="1" applyAlignment="1">
      <alignment wrapText="1"/>
    </xf>
    <xf numFmtId="166" fontId="5" fillId="0" borderId="6" xfId="0" applyNumberFormat="1" applyFont="1" applyBorder="1" applyAlignment="1" applyProtection="1">
      <alignment horizontal="left" wrapText="1" readingOrder="1"/>
      <protection locked="0"/>
    </xf>
    <xf numFmtId="0" fontId="5" fillId="0" borderId="6" xfId="0" applyFont="1" applyBorder="1" applyAlignment="1" applyProtection="1">
      <alignment wrapText="1" readingOrder="1"/>
      <protection locked="0"/>
    </xf>
    <xf numFmtId="0" fontId="5" fillId="0" borderId="6" xfId="0" applyFont="1" applyBorder="1" applyAlignment="1" applyProtection="1">
      <alignment vertical="top" wrapText="1" readingOrder="1"/>
      <protection locked="0"/>
    </xf>
    <xf numFmtId="0" fontId="9" fillId="0" borderId="5" xfId="0" applyFont="1" applyFill="1" applyBorder="1" applyAlignment="1" applyProtection="1">
      <alignment horizontal="left" wrapText="1" readingOrder="1"/>
      <protection locked="0"/>
    </xf>
    <xf numFmtId="165" fontId="5" fillId="0" borderId="6" xfId="0" applyNumberFormat="1" applyFont="1" applyFill="1" applyBorder="1" applyAlignment="1" applyProtection="1">
      <alignment horizontal="right" wrapText="1" readingOrder="1"/>
      <protection locked="0"/>
    </xf>
    <xf numFmtId="0" fontId="9" fillId="0" borderId="5" xfId="0" applyFont="1" applyFill="1" applyBorder="1" applyAlignment="1" applyProtection="1">
      <alignment horizontal="left" wrapText="1"/>
      <protection locked="0"/>
    </xf>
    <xf numFmtId="0" fontId="5" fillId="0" borderId="6" xfId="0" applyFont="1" applyBorder="1" applyAlignment="1" applyProtection="1">
      <alignment horizontal="left" wrapText="1" readingOrder="1"/>
      <protection locked="0"/>
    </xf>
    <xf numFmtId="165" fontId="5" fillId="0" borderId="6" xfId="0" applyNumberFormat="1" applyFont="1" applyBorder="1" applyAlignment="1" applyProtection="1">
      <alignment horizontal="right" wrapText="1" readingOrder="1"/>
      <protection locked="0"/>
    </xf>
    <xf numFmtId="165" fontId="5" fillId="0" borderId="5" xfId="0" applyNumberFormat="1" applyFont="1" applyBorder="1" applyAlignment="1" applyProtection="1">
      <alignment horizontal="right" wrapText="1" readingOrder="1"/>
      <protection locked="0"/>
    </xf>
    <xf numFmtId="0" fontId="9" fillId="3" borderId="5" xfId="0" applyFont="1" applyFill="1" applyBorder="1" applyAlignment="1" applyProtection="1">
      <alignment horizontal="left" wrapText="1"/>
      <protection locked="0"/>
    </xf>
    <xf numFmtId="0" fontId="9" fillId="3" borderId="0" xfId="0" applyFont="1" applyFill="1" applyBorder="1" applyAlignment="1">
      <alignment wrapText="1"/>
    </xf>
    <xf numFmtId="0" fontId="9" fillId="0" borderId="5" xfId="0" applyFont="1" applyBorder="1" applyAlignment="1" applyProtection="1">
      <alignment horizontal="left" wrapText="1"/>
      <protection locked="0"/>
    </xf>
    <xf numFmtId="0" fontId="9" fillId="0" borderId="0" xfId="0" applyFont="1" applyBorder="1" applyAlignment="1">
      <alignment wrapText="1"/>
    </xf>
    <xf numFmtId="165" fontId="5" fillId="0" borderId="6" xfId="0" applyNumberFormat="1" applyFont="1" applyBorder="1" applyAlignment="1" applyProtection="1">
      <alignment horizontal="right" vertical="top" wrapText="1" readingOrder="1"/>
      <protection locked="0"/>
    </xf>
    <xf numFmtId="0" fontId="9" fillId="0" borderId="4" xfId="0" applyFont="1" applyBorder="1" applyAlignment="1" applyProtection="1">
      <alignment horizontal="left" wrapText="1"/>
      <protection locked="0"/>
    </xf>
    <xf numFmtId="0" fontId="9" fillId="0" borderId="4" xfId="0" applyFont="1" applyBorder="1" applyAlignment="1" applyProtection="1">
      <alignment horizontal="left" readingOrder="1"/>
      <protection locked="0"/>
    </xf>
    <xf numFmtId="0" fontId="9" fillId="0" borderId="5" xfId="0" applyFont="1" applyBorder="1" applyAlignment="1" applyProtection="1">
      <alignment horizontal="left" readingOrder="1"/>
      <protection locked="0"/>
    </xf>
    <xf numFmtId="165" fontId="5" fillId="0" borderId="9" xfId="0" applyNumberFormat="1" applyFont="1" applyBorder="1" applyAlignment="1" applyProtection="1">
      <alignment horizontal="right" wrapText="1" readingOrder="1"/>
      <protection locked="0"/>
    </xf>
    <xf numFmtId="0" fontId="5" fillId="0" borderId="9" xfId="0" applyFont="1" applyBorder="1" applyAlignment="1" applyProtection="1">
      <alignment vertical="top" wrapText="1" readingOrder="1"/>
      <protection locked="0"/>
    </xf>
    <xf numFmtId="0" fontId="9" fillId="0" borderId="1" xfId="0" applyFont="1" applyBorder="1" applyAlignment="1" applyProtection="1">
      <alignment horizontal="left" readingOrder="1"/>
      <protection locked="0"/>
    </xf>
    <xf numFmtId="4" fontId="3" fillId="0" borderId="3" xfId="0" applyNumberFormat="1" applyFont="1" applyBorder="1" applyAlignment="1"/>
    <xf numFmtId="0" fontId="5" fillId="0" borderId="10" xfId="0" applyFont="1" applyBorder="1" applyAlignment="1" applyProtection="1">
      <alignment wrapText="1" readingOrder="1"/>
      <protection locked="0"/>
    </xf>
    <xf numFmtId="0" fontId="5" fillId="0" borderId="5" xfId="0" applyFont="1" applyBorder="1" applyAlignment="1" applyProtection="1">
      <alignment vertical="top" wrapText="1" readingOrder="1"/>
      <protection locked="0"/>
    </xf>
    <xf numFmtId="165" fontId="5" fillId="0" borderId="7" xfId="0" applyNumberFormat="1" applyFont="1" applyBorder="1" applyAlignment="1" applyProtection="1">
      <alignment horizontal="right" wrapText="1" readingOrder="1"/>
      <protection locked="0"/>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Border="1" applyAlignment="1"/>
    <xf numFmtId="0" fontId="3" fillId="0" borderId="0" xfId="0" applyFont="1" applyBorder="1" applyAlignment="1">
      <alignment wrapText="1" readingOrder="1"/>
    </xf>
    <xf numFmtId="0" fontId="3" fillId="0" borderId="0" xfId="0" applyFont="1" applyBorder="1" applyAlignment="1">
      <alignment readingOrder="1"/>
    </xf>
    <xf numFmtId="0" fontId="3" fillId="0" borderId="0" xfId="0" applyFont="1" applyBorder="1" applyAlignment="1">
      <alignment vertical="top" wrapText="1" readingOrder="1"/>
    </xf>
    <xf numFmtId="0" fontId="3" fillId="0" borderId="0" xfId="0" applyFont="1" applyAlignment="1">
      <alignment wrapText="1" readingOrder="1"/>
    </xf>
    <xf numFmtId="0" fontId="3" fillId="0" borderId="0" xfId="0" applyFont="1" applyBorder="1" applyAlignment="1">
      <alignment horizontal="right" wrapText="1" readingOrder="1"/>
    </xf>
    <xf numFmtId="166" fontId="5" fillId="0" borderId="9" xfId="0" applyNumberFormat="1" applyFont="1" applyBorder="1" applyAlignment="1" applyProtection="1">
      <alignment horizontal="left" wrapText="1" readingOrder="1"/>
      <protection locked="0"/>
    </xf>
    <xf numFmtId="0" fontId="5" fillId="0" borderId="9" xfId="0" applyFont="1" applyBorder="1" applyAlignment="1" applyProtection="1">
      <alignment wrapText="1" readingOrder="1"/>
      <protection locked="0"/>
    </xf>
    <xf numFmtId="4" fontId="3" fillId="0" borderId="4" xfId="0" applyNumberFormat="1" applyFont="1" applyBorder="1" applyAlignment="1"/>
    <xf numFmtId="166" fontId="5" fillId="0" borderId="5" xfId="0" applyNumberFormat="1" applyFont="1" applyBorder="1" applyAlignment="1" applyProtection="1">
      <alignment horizontal="left" wrapText="1" readingOrder="1"/>
      <protection locked="0"/>
    </xf>
    <xf numFmtId="0" fontId="5" fillId="0" borderId="5" xfId="0" applyFont="1" applyBorder="1" applyAlignment="1" applyProtection="1">
      <alignment wrapText="1" readingOrder="1"/>
      <protection locked="0"/>
    </xf>
    <xf numFmtId="14" fontId="8" fillId="0" borderId="5" xfId="0" applyNumberFormat="1" applyFont="1" applyBorder="1" applyAlignment="1">
      <alignment horizontal="left" readingOrder="1"/>
    </xf>
    <xf numFmtId="0" fontId="8" fillId="0" borderId="5" xfId="0" applyFont="1" applyBorder="1" applyAlignment="1">
      <alignment horizontal="left"/>
    </xf>
    <xf numFmtId="0" fontId="8" fillId="0" borderId="5" xfId="0" applyFont="1" applyBorder="1" applyAlignment="1">
      <alignment vertical="top" wrapText="1"/>
    </xf>
    <xf numFmtId="4" fontId="8" fillId="0" borderId="5" xfId="0" applyNumberFormat="1" applyFont="1" applyBorder="1" applyAlignment="1">
      <alignment horizontal="right" readingOrder="1"/>
    </xf>
    <xf numFmtId="0" fontId="8" fillId="0" borderId="5" xfId="0" applyFont="1" applyBorder="1" applyAlignment="1">
      <alignment horizontal="left" readingOrder="1"/>
    </xf>
    <xf numFmtId="166" fontId="5" fillId="0" borderId="0" xfId="0" applyNumberFormat="1" applyFont="1" applyBorder="1" applyAlignment="1" applyProtection="1">
      <alignment horizontal="left" readingOrder="1"/>
      <protection locked="0"/>
    </xf>
    <xf numFmtId="0" fontId="5" fillId="0" borderId="0" xfId="0" applyFont="1" applyBorder="1" applyAlignment="1" applyProtection="1">
      <alignment wrapText="1"/>
      <protection locked="0"/>
    </xf>
    <xf numFmtId="0" fontId="5" fillId="0" borderId="0" xfId="0" applyFont="1" applyBorder="1" applyAlignment="1" applyProtection="1">
      <alignment vertical="top" wrapText="1" readingOrder="1"/>
      <protection locked="0"/>
    </xf>
    <xf numFmtId="0" fontId="9" fillId="0" borderId="0" xfId="0" applyFont="1" applyBorder="1" applyAlignment="1" applyProtection="1">
      <alignment horizontal="left" readingOrder="1"/>
      <protection locked="0"/>
    </xf>
    <xf numFmtId="165" fontId="5" fillId="0" borderId="0" xfId="0" applyNumberFormat="1" applyFont="1" applyBorder="1" applyAlignment="1" applyProtection="1">
      <alignment horizontal="right" wrapText="1" readingOrder="1"/>
      <protection locked="0"/>
    </xf>
    <xf numFmtId="4" fontId="3" fillId="0" borderId="0" xfId="0" applyNumberFormat="1" applyFont="1" applyBorder="1" applyAlignment="1">
      <alignment readingOrder="1"/>
    </xf>
    <xf numFmtId="4" fontId="6" fillId="2" borderId="8" xfId="0" applyNumberFormat="1" applyFont="1" applyFill="1" applyBorder="1" applyAlignment="1">
      <alignment readingOrder="1"/>
    </xf>
    <xf numFmtId="0" fontId="6" fillId="2" borderId="5" xfId="0" applyFont="1" applyFill="1" applyBorder="1" applyAlignment="1">
      <alignment vertical="center" readingOrder="1"/>
    </xf>
    <xf numFmtId="0" fontId="6" fillId="2" borderId="5" xfId="0" applyFont="1" applyFill="1" applyBorder="1" applyAlignment="1"/>
    <xf numFmtId="4" fontId="6" fillId="2" borderId="5" xfId="0" applyNumberFormat="1" applyFont="1" applyFill="1" applyBorder="1" applyAlignment="1">
      <alignment readingOrder="1"/>
    </xf>
    <xf numFmtId="0" fontId="4" fillId="2" borderId="5" xfId="0" applyFont="1" applyFill="1" applyBorder="1" applyAlignment="1">
      <alignment horizontal="center" vertical="center" readingOrder="1"/>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1" fillId="3" borderId="5" xfId="0" applyNumberFormat="1" applyFont="1" applyFill="1" applyBorder="1" applyAlignment="1">
      <alignment horizontal="right" readingOrder="1"/>
    </xf>
    <xf numFmtId="4" fontId="11" fillId="3" borderId="5" xfId="0" applyNumberFormat="1" applyFont="1" applyFill="1" applyBorder="1" applyAlignment="1">
      <alignment readingOrder="1"/>
    </xf>
    <xf numFmtId="164" fontId="11" fillId="0" borderId="5" xfId="0" applyNumberFormat="1" applyFont="1" applyBorder="1" applyAlignment="1" applyProtection="1">
      <alignment horizontal="left" readingOrder="1"/>
      <protection locked="0"/>
    </xf>
    <xf numFmtId="0" fontId="5"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6" fontId="11" fillId="0" borderId="5" xfId="0" applyNumberFormat="1" applyFont="1" applyBorder="1" applyAlignment="1" applyProtection="1">
      <alignment horizontal="left" readingOrder="1"/>
      <protection locked="0"/>
    </xf>
    <xf numFmtId="0" fontId="6"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0" fontId="7" fillId="0" borderId="5" xfId="0" applyFont="1" applyBorder="1" applyAlignment="1">
      <alignment horizontal="left" readingOrder="1"/>
    </xf>
    <xf numFmtId="4" fontId="8" fillId="0" borderId="5" xfId="0" applyNumberFormat="1" applyFont="1" applyBorder="1" applyAlignment="1">
      <alignment horizontal="right" wrapText="1" readingOrder="1"/>
    </xf>
    <xf numFmtId="0" fontId="11" fillId="0" borderId="5" xfId="0" applyFont="1" applyBorder="1" applyAlignment="1" applyProtection="1">
      <alignment horizontal="left" readingOrder="1"/>
      <protection locked="0"/>
    </xf>
    <xf numFmtId="0" fontId="5" fillId="0" borderId="6" xfId="0" applyFont="1" applyBorder="1" applyAlignment="1" applyProtection="1">
      <alignment horizontal="left" readingOrder="1"/>
      <protection locked="0"/>
    </xf>
    <xf numFmtId="0" fontId="11" fillId="0" borderId="5" xfId="0" applyFont="1" applyBorder="1" applyAlignment="1" applyProtection="1">
      <alignment horizontal="left" wrapText="1" readingOrder="1"/>
      <protection locked="0"/>
    </xf>
    <xf numFmtId="0" fontId="5" fillId="0" borderId="6" xfId="0" applyNumberFormat="1" applyFont="1" applyBorder="1" applyAlignment="1" applyProtection="1">
      <alignment horizontal="left" readingOrder="1"/>
      <protection locked="0"/>
    </xf>
    <xf numFmtId="0" fontId="11" fillId="0" borderId="4" xfId="0" applyFont="1" applyBorder="1" applyAlignment="1" applyProtection="1">
      <alignment horizontal="left" wrapText="1" readingOrder="1"/>
      <protection locked="0"/>
    </xf>
    <xf numFmtId="0" fontId="11" fillId="0" borderId="8" xfId="0" applyFont="1" applyBorder="1" applyAlignment="1" applyProtection="1">
      <alignment horizontal="left" wrapText="1" readingOrder="1"/>
      <protection locked="0"/>
    </xf>
    <xf numFmtId="0" fontId="5" fillId="0" borderId="9" xfId="0" applyFont="1" applyBorder="1" applyAlignment="1" applyProtection="1">
      <alignment horizontal="left" readingOrder="1"/>
      <protection locked="0"/>
    </xf>
    <xf numFmtId="0" fontId="5" fillId="0" borderId="9" xfId="0" applyFont="1" applyBorder="1" applyAlignment="1" applyProtection="1">
      <alignment horizontal="left" wrapText="1" readingOrder="1"/>
      <protection locked="0"/>
    </xf>
    <xf numFmtId="165" fontId="5" fillId="0" borderId="17" xfId="0" applyNumberFormat="1" applyFont="1" applyBorder="1" applyAlignment="1" applyProtection="1">
      <alignment horizontal="right" wrapText="1" readingOrder="1"/>
      <protection locked="0"/>
    </xf>
    <xf numFmtId="166" fontId="11" fillId="0" borderId="5" xfId="0" applyNumberFormat="1" applyFont="1" applyBorder="1" applyAlignment="1" applyProtection="1">
      <alignment horizontal="left" wrapText="1"/>
      <protection locked="0"/>
    </xf>
    <xf numFmtId="43" fontId="3" fillId="0" borderId="0" xfId="1" applyFont="1" applyBorder="1"/>
    <xf numFmtId="166" fontId="11" fillId="0" borderId="4" xfId="0" applyNumberFormat="1" applyFont="1" applyBorder="1" applyAlignment="1" applyProtection="1">
      <alignment horizontal="left" wrapText="1"/>
      <protection locked="0"/>
    </xf>
    <xf numFmtId="0" fontId="3" fillId="0" borderId="0" xfId="0" applyFont="1" applyBorder="1" applyAlignment="1">
      <alignment wrapText="1"/>
    </xf>
    <xf numFmtId="166" fontId="11"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readingOrder="1"/>
      <protection locked="0"/>
    </xf>
    <xf numFmtId="0" fontId="11" fillId="0" borderId="0" xfId="0" applyFont="1" applyBorder="1" applyAlignment="1" applyProtection="1">
      <alignment horizontal="left" wrapText="1" readingOrder="1"/>
      <protection locked="0"/>
    </xf>
    <xf numFmtId="4" fontId="11" fillId="3" borderId="0" xfId="0" applyNumberFormat="1" applyFont="1" applyFill="1" applyBorder="1" applyAlignment="1">
      <alignment readingOrder="1"/>
    </xf>
    <xf numFmtId="0" fontId="3" fillId="0" borderId="0" xfId="0" applyFont="1" applyBorder="1" applyAlignment="1">
      <alignment horizontal="left"/>
    </xf>
    <xf numFmtId="4" fontId="11" fillId="3" borderId="0" xfId="0" applyNumberFormat="1" applyFont="1" applyFill="1" applyBorder="1" applyAlignment="1"/>
    <xf numFmtId="0" fontId="10" fillId="0" borderId="0" xfId="0" applyFont="1" applyBorder="1"/>
    <xf numFmtId="4" fontId="4" fillId="2" borderId="5" xfId="0" applyNumberFormat="1" applyFont="1" applyFill="1" applyBorder="1" applyAlignment="1"/>
    <xf numFmtId="0" fontId="6" fillId="0" borderId="5" xfId="0" applyFont="1" applyFill="1" applyBorder="1" applyAlignment="1">
      <alignment horizontal="center" vertical="center"/>
    </xf>
    <xf numFmtId="0" fontId="6" fillId="0" borderId="5" xfId="0" applyFont="1" applyFill="1" applyBorder="1" applyAlignment="1">
      <alignment horizontal="left" wrapText="1"/>
    </xf>
    <xf numFmtId="0" fontId="6"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3" fontId="3" fillId="0" borderId="0" xfId="0" applyNumberFormat="1" applyFont="1" applyBorder="1"/>
    <xf numFmtId="4" fontId="11" fillId="0" borderId="5" xfId="0" applyNumberFormat="1" applyFont="1" applyBorder="1" applyAlignment="1">
      <alignment horizontal="right"/>
    </xf>
    <xf numFmtId="4" fontId="8" fillId="0" borderId="5" xfId="0" applyNumberFormat="1" applyFont="1" applyBorder="1" applyAlignment="1">
      <alignment horizontal="right"/>
    </xf>
    <xf numFmtId="4" fontId="3" fillId="0" borderId="5" xfId="0" applyNumberFormat="1" applyFont="1" applyFill="1" applyBorder="1" applyAlignment="1">
      <alignment horizontal="right"/>
    </xf>
    <xf numFmtId="0" fontId="3" fillId="3" borderId="5" xfId="0" applyFont="1" applyFill="1" applyBorder="1" applyAlignment="1">
      <alignment horizontal="left" wrapText="1"/>
    </xf>
    <xf numFmtId="0" fontId="5"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2" fillId="0" borderId="6" xfId="0" applyFont="1" applyBorder="1" applyAlignment="1" applyProtection="1">
      <alignment vertical="center" readingOrder="1"/>
      <protection locked="0"/>
    </xf>
    <xf numFmtId="43" fontId="11" fillId="0" borderId="5" xfId="1" applyFont="1" applyBorder="1" applyAlignment="1" applyProtection="1">
      <alignment horizontal="left" wrapText="1" readingOrder="1"/>
      <protection locked="0"/>
    </xf>
    <xf numFmtId="0" fontId="5" fillId="0" borderId="18" xfId="0" applyFont="1" applyBorder="1" applyAlignment="1" applyProtection="1">
      <alignment wrapText="1" readingOrder="1"/>
      <protection locked="0"/>
    </xf>
    <xf numFmtId="166" fontId="11" fillId="0" borderId="19" xfId="0" applyNumberFormat="1" applyFont="1" applyBorder="1" applyAlignment="1" applyProtection="1">
      <alignment horizontal="left" wrapText="1"/>
      <protection locked="0"/>
    </xf>
    <xf numFmtId="0" fontId="11" fillId="3" borderId="5" xfId="0" applyFont="1" applyFill="1" applyBorder="1" applyAlignment="1" applyProtection="1">
      <alignment horizontal="left" wrapText="1" readingOrder="1"/>
      <protection locked="0"/>
    </xf>
    <xf numFmtId="0" fontId="5" fillId="0" borderId="6" xfId="0" applyNumberFormat="1" applyFont="1" applyBorder="1" applyAlignment="1" applyProtection="1">
      <alignment wrapText="1" readingOrder="1"/>
      <protection locked="0"/>
    </xf>
    <xf numFmtId="0" fontId="5" fillId="0" borderId="6" xfId="0" applyNumberFormat="1" applyFont="1" applyBorder="1" applyAlignment="1" applyProtection="1">
      <alignment horizontal="left" wrapText="1" readingOrder="1"/>
      <protection locked="0"/>
    </xf>
    <xf numFmtId="0" fontId="3" fillId="0" borderId="0" xfId="0" applyFont="1" applyFill="1" applyBorder="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Border="1"/>
    <xf numFmtId="0" fontId="13" fillId="0" borderId="0" xfId="0" applyFont="1"/>
    <xf numFmtId="0" fontId="9" fillId="0" borderId="0" xfId="0" applyFont="1" applyBorder="1"/>
    <xf numFmtId="43" fontId="3" fillId="0" borderId="0" xfId="0" applyNumberFormat="1" applyFont="1" applyFill="1" applyBorder="1" applyAlignment="1"/>
    <xf numFmtId="0" fontId="10" fillId="0" borderId="0" xfId="0" applyFont="1" applyBorder="1" applyAlignment="1" applyProtection="1">
      <alignment vertical="top" wrapText="1" readingOrder="1"/>
      <protection locked="0"/>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Border="1" applyAlignment="1" applyProtection="1">
      <alignment horizontal="left" wrapText="1"/>
      <protection locked="0"/>
    </xf>
    <xf numFmtId="0" fontId="6" fillId="3" borderId="0" xfId="0" applyFont="1" applyFill="1" applyBorder="1" applyAlignment="1">
      <alignment horizontal="left"/>
    </xf>
    <xf numFmtId="4" fontId="3" fillId="0" borderId="0" xfId="0" applyNumberFormat="1" applyFont="1" applyBorder="1" applyAlignment="1">
      <alignment horizontal="left"/>
    </xf>
    <xf numFmtId="4" fontId="8" fillId="0" borderId="0" xfId="0" applyNumberFormat="1" applyFont="1" applyBorder="1" applyAlignment="1">
      <alignment horizontal="right"/>
    </xf>
    <xf numFmtId="43" fontId="3" fillId="0" borderId="0" xfId="1" applyFont="1" applyBorder="1" applyAlignment="1"/>
    <xf numFmtId="0" fontId="0" fillId="0" borderId="0" xfId="0" applyFont="1" applyAlignment="1">
      <alignment horizontal="left" vertical="center"/>
    </xf>
    <xf numFmtId="165" fontId="5" fillId="0" borderId="5" xfId="0" applyNumberFormat="1" applyFont="1" applyBorder="1" applyAlignment="1" applyProtection="1">
      <alignment wrapText="1"/>
      <protection locked="0"/>
    </xf>
    <xf numFmtId="4" fontId="3" fillId="0" borderId="0" xfId="0" applyNumberFormat="1" applyFont="1" applyBorder="1" applyAlignment="1">
      <alignment horizontal="right"/>
    </xf>
    <xf numFmtId="49" fontId="3" fillId="3" borderId="0" xfId="0" quotePrefix="1" applyNumberFormat="1" applyFont="1" applyFill="1" applyBorder="1" applyAlignment="1">
      <alignment horizontal="left"/>
    </xf>
    <xf numFmtId="0" fontId="6" fillId="3" borderId="0" xfId="0" applyFont="1" applyFill="1" applyBorder="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165" fontId="5" fillId="0" borderId="5" xfId="0" applyNumberFormat="1" applyFont="1" applyBorder="1" applyAlignment="1" applyProtection="1">
      <alignment horizontal="left" wrapText="1"/>
      <protection locked="0"/>
    </xf>
    <xf numFmtId="165" fontId="5" fillId="0" borderId="5" xfId="0" applyNumberFormat="1" applyFont="1" applyBorder="1" applyAlignment="1" applyProtection="1">
      <alignment horizontal="right" wrapText="1"/>
      <protection locked="0"/>
    </xf>
    <xf numFmtId="14" fontId="11" fillId="0" borderId="5" xfId="0" applyNumberFormat="1" applyFont="1" applyBorder="1" applyAlignment="1">
      <alignment horizontal="left" wrapText="1"/>
    </xf>
    <xf numFmtId="0" fontId="3" fillId="0" borderId="5" xfId="0" applyFont="1" applyBorder="1" applyAlignment="1">
      <alignment horizontal="left" wrapText="1"/>
    </xf>
    <xf numFmtId="4" fontId="5" fillId="3" borderId="5" xfId="0" applyNumberFormat="1" applyFont="1" applyFill="1" applyBorder="1" applyAlignment="1">
      <alignment horizontal="right"/>
    </xf>
    <xf numFmtId="43" fontId="11" fillId="0" borderId="5" xfId="1" applyFont="1" applyBorder="1" applyAlignment="1">
      <alignment horizontal="right" wrapText="1"/>
    </xf>
    <xf numFmtId="43" fontId="3" fillId="0" borderId="5" xfId="0" applyNumberFormat="1" applyFont="1" applyBorder="1" applyAlignment="1">
      <alignment horizontal="right" wrapText="1"/>
    </xf>
    <xf numFmtId="4" fontId="14" fillId="3" borderId="5" xfId="0" applyNumberFormat="1" applyFont="1" applyFill="1" applyBorder="1" applyAlignment="1">
      <alignment horizontal="right"/>
    </xf>
    <xf numFmtId="14" fontId="11" fillId="0" borderId="4" xfId="0" applyNumberFormat="1" applyFont="1" applyBorder="1" applyAlignment="1">
      <alignment horizontal="left" wrapText="1"/>
    </xf>
    <xf numFmtId="0" fontId="3" fillId="0" borderId="0" xfId="0" applyFont="1" applyBorder="1" applyAlignment="1">
      <alignment horizontal="left" wrapText="1"/>
    </xf>
    <xf numFmtId="4" fontId="15" fillId="3" borderId="5" xfId="0" applyNumberFormat="1" applyFont="1" applyFill="1" applyBorder="1" applyAlignment="1">
      <alignment horizontal="right"/>
    </xf>
    <xf numFmtId="0" fontId="3" fillId="3" borderId="5" xfId="0" applyFont="1" applyFill="1" applyBorder="1" applyAlignment="1">
      <alignment horizontal="left"/>
    </xf>
    <xf numFmtId="0" fontId="7" fillId="3" borderId="5" xfId="0" applyFont="1" applyFill="1" applyBorder="1" applyAlignment="1">
      <alignment horizontal="left" wrapText="1"/>
    </xf>
    <xf numFmtId="0" fontId="3" fillId="3" borderId="5" xfId="0" applyFont="1" applyFill="1" applyBorder="1" applyAlignment="1">
      <alignment vertical="top" wrapText="1"/>
    </xf>
    <xf numFmtId="0" fontId="3" fillId="3" borderId="5" xfId="0" applyFont="1" applyFill="1" applyBorder="1" applyAlignment="1">
      <alignment horizontal="left" vertical="top" wrapText="1"/>
    </xf>
    <xf numFmtId="0" fontId="3" fillId="0" borderId="20" xfId="0" applyFont="1" applyBorder="1" applyAlignment="1">
      <alignment horizontal="center" wrapText="1"/>
    </xf>
    <xf numFmtId="0" fontId="3" fillId="3" borderId="4" xfId="0" applyFont="1" applyFill="1" applyBorder="1" applyAlignment="1">
      <alignment horizontal="left" vertical="top" wrapText="1"/>
    </xf>
    <xf numFmtId="0" fontId="3" fillId="0" borderId="5" xfId="0" applyFont="1" applyBorder="1" applyAlignment="1">
      <alignment horizontal="center" wrapText="1"/>
    </xf>
    <xf numFmtId="0" fontId="11" fillId="3" borderId="5" xfId="0" applyFont="1" applyFill="1" applyBorder="1" applyAlignment="1">
      <alignment horizontal="left" vertical="top" wrapText="1"/>
    </xf>
    <xf numFmtId="0" fontId="0" fillId="0" borderId="0" xfId="0" applyFont="1" applyBorder="1" applyAlignment="1">
      <alignment wrapText="1"/>
    </xf>
    <xf numFmtId="0" fontId="11" fillId="3" borderId="5" xfId="0" applyFont="1" applyFill="1" applyBorder="1" applyAlignment="1">
      <alignment vertical="top" wrapText="1"/>
    </xf>
    <xf numFmtId="14" fontId="3" fillId="3" borderId="21" xfId="0" applyNumberFormat="1" applyFont="1" applyFill="1" applyBorder="1" applyAlignment="1">
      <alignment horizontal="left"/>
    </xf>
    <xf numFmtId="49" fontId="3" fillId="3" borderId="5" xfId="0" quotePrefix="1" applyNumberFormat="1" applyFont="1" applyFill="1" applyBorder="1" applyAlignment="1">
      <alignment horizontal="left"/>
    </xf>
    <xf numFmtId="4" fontId="3" fillId="3" borderId="5" xfId="0" applyNumberFormat="1" applyFont="1" applyFill="1" applyBorder="1" applyAlignment="1">
      <alignment horizontal="right" wrapText="1"/>
    </xf>
    <xf numFmtId="0" fontId="3" fillId="0" borderId="4" xfId="0" applyFont="1" applyBorder="1" applyAlignment="1">
      <alignment horizontal="center" wrapText="1"/>
    </xf>
    <xf numFmtId="0" fontId="3" fillId="0" borderId="0" xfId="0" applyFont="1" applyAlignment="1">
      <alignment wrapText="1"/>
    </xf>
    <xf numFmtId="166" fontId="5" fillId="0" borderId="0" xfId="0" applyNumberFormat="1" applyFont="1" applyBorder="1" applyAlignment="1" applyProtection="1">
      <alignment horizontal="left" wrapText="1" readingOrder="1"/>
      <protection locked="0"/>
    </xf>
    <xf numFmtId="0" fontId="16" fillId="3" borderId="0" xfId="0" applyFont="1" applyFill="1" applyBorder="1" applyAlignment="1">
      <alignment horizontal="left" vertical="center" wrapText="1"/>
    </xf>
    <xf numFmtId="0" fontId="3" fillId="0" borderId="0" xfId="0" applyFont="1" applyBorder="1" applyAlignment="1">
      <alignment horizontal="center" wrapText="1"/>
    </xf>
    <xf numFmtId="4" fontId="3" fillId="3" borderId="0" xfId="0" applyNumberFormat="1" applyFont="1" applyFill="1" applyBorder="1" applyAlignment="1">
      <alignment horizontal="right" wrapText="1"/>
    </xf>
    <xf numFmtId="43" fontId="3" fillId="0" borderId="0" xfId="0" applyNumberFormat="1" applyFont="1" applyBorder="1" applyAlignment="1">
      <alignment horizontal="right" wrapText="1"/>
    </xf>
    <xf numFmtId="0" fontId="9" fillId="0" borderId="0" xfId="0" applyFont="1" applyBorder="1" applyAlignment="1"/>
    <xf numFmtId="164" fontId="5"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3" fillId="0" borderId="0" xfId="0" applyFont="1" applyBorder="1" applyAlignment="1">
      <alignment horizontal="right"/>
    </xf>
    <xf numFmtId="4" fontId="4" fillId="2" borderId="5" xfId="0" applyNumberFormat="1" applyFont="1" applyFill="1" applyBorder="1" applyAlignment="1">
      <alignment horizontal="right"/>
    </xf>
    <xf numFmtId="14" fontId="5" fillId="0" borderId="5" xfId="0" applyNumberFormat="1" applyFont="1" applyBorder="1" applyAlignment="1" applyProtection="1">
      <alignment horizontal="left" wrapText="1"/>
      <protection locked="0"/>
    </xf>
    <xf numFmtId="4" fontId="3" fillId="0" borderId="5" xfId="0" applyNumberFormat="1" applyFont="1" applyBorder="1" applyAlignment="1">
      <alignment horizontal="left" wrapText="1"/>
    </xf>
    <xf numFmtId="4" fontId="3" fillId="0" borderId="0" xfId="0" applyNumberFormat="1" applyFont="1" applyBorder="1" applyAlignment="1"/>
    <xf numFmtId="0" fontId="5"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165" fontId="5"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164" fontId="17" fillId="0" borderId="0" xfId="0" applyNumberFormat="1" applyFont="1" applyBorder="1" applyAlignment="1" applyProtection="1">
      <alignment horizontal="left" wrapText="1"/>
      <protection locked="0"/>
    </xf>
    <xf numFmtId="0" fontId="18" fillId="0" borderId="0" xfId="0" applyFont="1" applyBorder="1" applyAlignment="1" applyProtection="1">
      <alignment horizontal="left" wrapText="1"/>
      <protection locked="0"/>
    </xf>
    <xf numFmtId="0" fontId="18"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5" fontId="18"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165" fontId="12" fillId="0" borderId="5" xfId="0" applyNumberFormat="1" applyFont="1" applyBorder="1" applyAlignment="1" applyProtection="1">
      <alignment horizontal="right" wrapText="1"/>
      <protection locked="0"/>
    </xf>
    <xf numFmtId="164" fontId="5" fillId="0" borderId="4" xfId="0" applyNumberFormat="1"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6" fillId="3" borderId="4" xfId="0" applyFont="1" applyFill="1" applyBorder="1" applyAlignment="1">
      <alignment horizontal="left"/>
    </xf>
    <xf numFmtId="4" fontId="3" fillId="0" borderId="4" xfId="0" applyNumberFormat="1" applyFont="1" applyBorder="1" applyAlignment="1">
      <alignment horizontal="left"/>
    </xf>
    <xf numFmtId="4" fontId="8" fillId="0" borderId="4" xfId="0" applyNumberFormat="1" applyFont="1" applyBorder="1" applyAlignment="1">
      <alignment horizontal="right"/>
    </xf>
    <xf numFmtId="4" fontId="3" fillId="0" borderId="13" xfId="0" applyNumberFormat="1" applyFont="1" applyBorder="1" applyAlignment="1">
      <alignment horizontal="left"/>
    </xf>
    <xf numFmtId="14" fontId="19" fillId="0" borderId="5" xfId="0" applyNumberFormat="1" applyFont="1" applyBorder="1" applyAlignment="1">
      <alignment horizontal="left" wrapText="1"/>
    </xf>
    <xf numFmtId="0" fontId="8" fillId="0" borderId="5" xfId="0" applyFont="1" applyBorder="1" applyAlignment="1">
      <alignment horizontal="left" wrapText="1"/>
    </xf>
    <xf numFmtId="0" fontId="19" fillId="0" borderId="5" xfId="0" applyFont="1" applyBorder="1" applyAlignment="1">
      <alignment vertical="top"/>
    </xf>
    <xf numFmtId="4" fontId="20" fillId="0" borderId="3" xfId="0" applyNumberFormat="1" applyFont="1" applyBorder="1" applyAlignment="1">
      <alignment horizontal="left"/>
    </xf>
    <xf numFmtId="4" fontId="19" fillId="0" borderId="5" xfId="0" applyNumberFormat="1" applyFont="1" applyBorder="1" applyAlignment="1">
      <alignment horizontal="right"/>
    </xf>
    <xf numFmtId="0" fontId="20" fillId="0" borderId="3" xfId="0" applyFont="1" applyBorder="1" applyAlignment="1">
      <alignment horizontal="center"/>
    </xf>
    <xf numFmtId="0" fontId="0" fillId="0" borderId="0" xfId="0" applyFont="1" applyAlignment="1">
      <alignment wrapText="1"/>
    </xf>
    <xf numFmtId="14" fontId="19" fillId="0" borderId="5" xfId="0" applyNumberFormat="1" applyFont="1" applyBorder="1" applyAlignment="1">
      <alignment horizontal="left"/>
    </xf>
    <xf numFmtId="0" fontId="19" fillId="0" borderId="5" xfId="0" applyFont="1" applyBorder="1" applyAlignment="1">
      <alignment vertical="top" wrapText="1"/>
    </xf>
    <xf numFmtId="0" fontId="20" fillId="0" borderId="5" xfId="0" applyFont="1" applyBorder="1" applyAlignment="1">
      <alignment horizontal="center"/>
    </xf>
    <xf numFmtId="0" fontId="19" fillId="0" borderId="5" xfId="0" applyFont="1" applyBorder="1" applyAlignment="1">
      <alignment vertical="center" wrapText="1"/>
    </xf>
    <xf numFmtId="2" fontId="8" fillId="0" borderId="5" xfId="0" applyNumberFormat="1" applyFont="1" applyBorder="1" applyAlignment="1">
      <alignment horizontal="right"/>
    </xf>
    <xf numFmtId="43" fontId="11" fillId="0" borderId="0" xfId="1" applyFont="1" applyFill="1" applyBorder="1"/>
    <xf numFmtId="0" fontId="3" fillId="0" borderId="0" xfId="0" applyFont="1" applyFill="1"/>
    <xf numFmtId="166" fontId="21" fillId="0" borderId="5" xfId="0" applyNumberFormat="1" applyFont="1" applyBorder="1" applyAlignment="1" applyProtection="1">
      <alignment horizontal="left" wrapText="1"/>
      <protection locked="0"/>
    </xf>
    <xf numFmtId="166" fontId="21" fillId="0" borderId="0" xfId="0" applyNumberFormat="1" applyFont="1" applyBorder="1" applyAlignment="1" applyProtection="1">
      <alignment horizontal="left" wrapText="1"/>
      <protection locked="0"/>
    </xf>
    <xf numFmtId="0" fontId="22" fillId="0" borderId="0" xfId="0" applyFont="1" applyBorder="1" applyAlignment="1">
      <alignment horizontal="right" vertical="center"/>
    </xf>
    <xf numFmtId="0" fontId="19" fillId="0" borderId="0" xfId="0" applyFont="1" applyBorder="1" applyAlignment="1">
      <alignment vertical="top"/>
    </xf>
    <xf numFmtId="0" fontId="20" fillId="0" borderId="0" xfId="0" applyFont="1" applyBorder="1" applyAlignment="1">
      <alignment horizontal="center"/>
    </xf>
    <xf numFmtId="0" fontId="20" fillId="0" borderId="0" xfId="0" applyFont="1" applyBorder="1" applyAlignment="1">
      <alignment horizontal="right" wrapText="1"/>
    </xf>
    <xf numFmtId="4" fontId="20" fillId="0" borderId="0" xfId="0" applyNumberFormat="1" applyFont="1" applyBorder="1" applyAlignment="1"/>
    <xf numFmtId="0" fontId="20" fillId="0" borderId="0" xfId="0" applyFont="1" applyAlignment="1">
      <alignment horizontal="right" wrapText="1"/>
    </xf>
    <xf numFmtId="166" fontId="5" fillId="0" borderId="0" xfId="0" applyNumberFormat="1" applyFont="1" applyBorder="1" applyAlignment="1" applyProtection="1">
      <alignment horizontal="left" wrapText="1"/>
      <protection locked="0"/>
    </xf>
    <xf numFmtId="0" fontId="19" fillId="0" borderId="0" xfId="0" applyFont="1" applyBorder="1" applyAlignment="1">
      <alignment horizontal="left"/>
    </xf>
    <xf numFmtId="4" fontId="19" fillId="0" borderId="0" xfId="0" applyNumberFormat="1" applyFont="1" applyBorder="1" applyAlignment="1">
      <alignment horizontal="right"/>
    </xf>
    <xf numFmtId="43" fontId="3" fillId="3" borderId="22" xfId="1" applyFont="1" applyFill="1" applyBorder="1"/>
    <xf numFmtId="0" fontId="3" fillId="0" borderId="3" xfId="0" applyFont="1" applyFill="1" applyBorder="1"/>
    <xf numFmtId="0" fontId="3" fillId="0" borderId="5" xfId="0" applyFont="1" applyFill="1" applyBorder="1"/>
    <xf numFmtId="0" fontId="5" fillId="0" borderId="18" xfId="0" applyFont="1" applyBorder="1" applyAlignment="1" applyProtection="1">
      <alignment horizontal="left" wrapText="1" readingOrder="1"/>
      <protection locked="0"/>
    </xf>
    <xf numFmtId="0" fontId="3" fillId="0" borderId="5" xfId="0" applyFont="1" applyBorder="1" applyAlignment="1">
      <alignment horizontal="right"/>
    </xf>
    <xf numFmtId="43" fontId="3" fillId="3" borderId="21" xfId="1" applyFont="1" applyFill="1" applyBorder="1" applyAlignment="1">
      <alignment horizontal="right" wrapText="1"/>
    </xf>
    <xf numFmtId="0" fontId="3" fillId="0" borderId="3" xfId="0" applyFont="1" applyBorder="1"/>
    <xf numFmtId="0" fontId="3" fillId="0" borderId="5" xfId="0" applyFont="1" applyBorder="1"/>
    <xf numFmtId="49" fontId="3" fillId="3" borderId="23" xfId="0" applyNumberFormat="1" applyFont="1" applyFill="1" applyBorder="1" applyAlignment="1"/>
    <xf numFmtId="0" fontId="3" fillId="0" borderId="5" xfId="0" applyFont="1" applyBorder="1" applyAlignment="1">
      <alignment horizontal="center"/>
    </xf>
    <xf numFmtId="167" fontId="3" fillId="3" borderId="22" xfId="0" applyNumberFormat="1" applyFont="1" applyFill="1" applyBorder="1"/>
    <xf numFmtId="49" fontId="3" fillId="3" borderId="23" xfId="0" applyNumberFormat="1" applyFont="1" applyFill="1" applyBorder="1" applyAlignment="1">
      <alignment horizontal="left"/>
    </xf>
    <xf numFmtId="0" fontId="3" fillId="0" borderId="5" xfId="0" applyFont="1" applyFill="1" applyBorder="1" applyAlignment="1">
      <alignment horizontal="center"/>
    </xf>
    <xf numFmtId="0" fontId="3" fillId="0" borderId="4" xfId="0" applyFont="1" applyBorder="1" applyAlignment="1">
      <alignment horizontal="center"/>
    </xf>
    <xf numFmtId="0" fontId="0" fillId="0" borderId="5" xfId="0" applyFont="1" applyBorder="1" applyAlignment="1">
      <alignment horizontal="center" wrapText="1"/>
    </xf>
    <xf numFmtId="43" fontId="3" fillId="3" borderId="23" xfId="1" applyFont="1" applyFill="1" applyBorder="1" applyAlignment="1">
      <alignment horizontal="right" wrapText="1"/>
    </xf>
    <xf numFmtId="14" fontId="3" fillId="3" borderId="24" xfId="0" applyNumberFormat="1" applyFont="1" applyFill="1" applyBorder="1" applyAlignment="1">
      <alignment horizontal="left"/>
    </xf>
    <xf numFmtId="49" fontId="3" fillId="3" borderId="25" xfId="0" applyNumberFormat="1" applyFont="1" applyFill="1" applyBorder="1" applyAlignment="1"/>
    <xf numFmtId="0" fontId="11" fillId="3" borderId="4" xfId="0" applyFont="1" applyFill="1" applyBorder="1" applyAlignment="1">
      <alignment vertical="top" wrapText="1"/>
    </xf>
    <xf numFmtId="0" fontId="0" fillId="0" borderId="4" xfId="0" applyFont="1" applyBorder="1" applyAlignment="1">
      <alignment horizontal="center" wrapText="1"/>
    </xf>
    <xf numFmtId="43" fontId="3" fillId="3" borderId="25" xfId="1" applyFont="1" applyFill="1" applyBorder="1" applyAlignment="1">
      <alignment horizontal="right" wrapText="1"/>
    </xf>
    <xf numFmtId="14" fontId="3" fillId="3" borderId="5" xfId="0" applyNumberFormat="1" applyFont="1" applyFill="1" applyBorder="1" applyAlignment="1">
      <alignment horizontal="left"/>
    </xf>
    <xf numFmtId="49" fontId="3" fillId="3" borderId="5" xfId="0" applyNumberFormat="1" applyFont="1" applyFill="1" applyBorder="1" applyAlignment="1"/>
    <xf numFmtId="43" fontId="3" fillId="3" borderId="5" xfId="1" applyFont="1" applyFill="1" applyBorder="1" applyAlignment="1">
      <alignment horizontal="right" wrapText="1"/>
    </xf>
    <xf numFmtId="14" fontId="3" fillId="3" borderId="4" xfId="0" applyNumberFormat="1" applyFont="1" applyFill="1" applyBorder="1" applyAlignment="1">
      <alignment horizontal="left"/>
    </xf>
    <xf numFmtId="49" fontId="3" fillId="3" borderId="4" xfId="0" applyNumberFormat="1" applyFont="1" applyFill="1" applyBorder="1" applyAlignment="1"/>
    <xf numFmtId="43" fontId="3" fillId="3" borderId="24" xfId="1" applyFont="1" applyFill="1" applyBorder="1" applyAlignment="1">
      <alignment horizontal="right" wrapText="1"/>
    </xf>
    <xf numFmtId="164" fontId="18" fillId="0" borderId="0" xfId="0" applyNumberFormat="1" applyFont="1" applyBorder="1" applyAlignment="1" applyProtection="1">
      <alignment horizontal="left" wrapText="1"/>
      <protection locked="0"/>
    </xf>
    <xf numFmtId="0" fontId="0" fillId="0" borderId="0" xfId="0" applyFont="1" applyBorder="1" applyAlignment="1">
      <alignment horizontal="center" wrapText="1"/>
    </xf>
    <xf numFmtId="14" fontId="3" fillId="0" borderId="0" xfId="0" applyNumberFormat="1" applyFont="1" applyBorder="1" applyAlignment="1">
      <alignment horizontal="left"/>
    </xf>
    <xf numFmtId="0" fontId="3" fillId="3" borderId="0" xfId="0" applyFont="1" applyFill="1" applyBorder="1" applyAlignment="1">
      <alignment horizontal="left"/>
    </xf>
    <xf numFmtId="0" fontId="3" fillId="3" borderId="0" xfId="0" applyFont="1" applyFill="1" applyBorder="1" applyAlignment="1">
      <alignment horizontal="left" vertical="center" wrapText="1"/>
    </xf>
    <xf numFmtId="43" fontId="3" fillId="3" borderId="0" xfId="1" applyNumberFormat="1" applyFont="1" applyFill="1"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readingOrder="1"/>
    </xf>
    <xf numFmtId="0" fontId="4" fillId="2" borderId="12" xfId="0" applyFont="1" applyFill="1" applyBorder="1" applyAlignment="1">
      <alignment horizontal="center" readingOrder="1"/>
    </xf>
    <xf numFmtId="0" fontId="4" fillId="2" borderId="13" xfId="0" applyFont="1" applyFill="1" applyBorder="1" applyAlignment="1">
      <alignment horizontal="center" readingOrder="1"/>
    </xf>
    <xf numFmtId="0" fontId="4" fillId="2" borderId="14" xfId="0" applyFont="1" applyFill="1" applyBorder="1" applyAlignment="1">
      <alignment horizontal="center" readingOrder="1"/>
    </xf>
    <xf numFmtId="0" fontId="4" fillId="2" borderId="15" xfId="0" applyFont="1" applyFill="1" applyBorder="1" applyAlignment="1">
      <alignment horizontal="center" readingOrder="1"/>
    </xf>
    <xf numFmtId="0" fontId="4" fillId="2" borderId="16" xfId="0" applyFont="1" applyFill="1" applyBorder="1" applyAlignment="1">
      <alignment horizontal="center" readingOrder="1"/>
    </xf>
    <xf numFmtId="0" fontId="4" fillId="2" borderId="8" xfId="0" applyFont="1" applyFill="1" applyBorder="1" applyAlignment="1">
      <alignment horizontal="center" vertical="center" readingOrder="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76200</xdr:rowOff>
    </xdr:from>
    <xdr:to>
      <xdr:col>1</xdr:col>
      <xdr:colOff>847726</xdr:colOff>
      <xdr:row>3</xdr:row>
      <xdr:rowOff>101207</xdr:rowOff>
    </xdr:to>
    <xdr:pic>
      <xdr:nvPicPr>
        <xdr:cNvPr id="2" name="2 Imagen" descr="Resultado de imagen para logo de ina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1" y="76200"/>
          <a:ext cx="742950" cy="596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123826</xdr:colOff>
      <xdr:row>638</xdr:row>
      <xdr:rowOff>0</xdr:rowOff>
    </xdr:from>
    <xdr:ext cx="733424" cy="710683"/>
    <xdr:pic>
      <xdr:nvPicPr>
        <xdr:cNvPr id="3" name="2 Imagen" descr="Resultado de imagen para logo de ina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319487550"/>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200026</xdr:colOff>
      <xdr:row>849</xdr:row>
      <xdr:rowOff>114301</xdr:rowOff>
    </xdr:from>
    <xdr:ext cx="736339" cy="609599"/>
    <xdr:pic>
      <xdr:nvPicPr>
        <xdr:cNvPr id="4" name="2 Imagen" descr="Resultado de imagen para logo de inap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375656476"/>
          <a:ext cx="736339" cy="6095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352425</xdr:colOff>
      <xdr:row>862</xdr:row>
      <xdr:rowOff>171451</xdr:rowOff>
    </xdr:from>
    <xdr:ext cx="747845" cy="619124"/>
    <xdr:pic>
      <xdr:nvPicPr>
        <xdr:cNvPr id="5" name="2 Imagen" descr="Resultado de imagen para logo de inapa"/>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0" y="378190126"/>
          <a:ext cx="747845" cy="6191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969</xdr:row>
      <xdr:rowOff>142877</xdr:rowOff>
    </xdr:from>
    <xdr:ext cx="800099" cy="662384"/>
    <xdr:pic>
      <xdr:nvPicPr>
        <xdr:cNvPr id="6" name="2 Imagen" descr="Resultado de imagen para logo de inapa"/>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0126" y="403840952"/>
          <a:ext cx="800099" cy="6623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736</xdr:row>
      <xdr:rowOff>38101</xdr:rowOff>
    </xdr:from>
    <xdr:ext cx="697914" cy="676274"/>
    <xdr:pic>
      <xdr:nvPicPr>
        <xdr:cNvPr id="7" name="2 Imagen" descr="Resultado de imagen para logo de inapa"/>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3451" y="34735770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749</xdr:row>
      <xdr:rowOff>47626</xdr:rowOff>
    </xdr:from>
    <xdr:ext cx="695324" cy="673764"/>
    <xdr:pic>
      <xdr:nvPicPr>
        <xdr:cNvPr id="8" name="2 Imagen" descr="Resultado de imagen para logo de inapa"/>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47751" y="350643826"/>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371476</xdr:colOff>
      <xdr:row>807</xdr:row>
      <xdr:rowOff>19051</xdr:rowOff>
    </xdr:from>
    <xdr:ext cx="714374" cy="692223"/>
    <xdr:pic>
      <xdr:nvPicPr>
        <xdr:cNvPr id="9" name="2 Imagen" descr="Resultado de imagen para logo de inapa"/>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62051" y="361664251"/>
          <a:ext cx="714374" cy="6922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507</xdr:row>
      <xdr:rowOff>38101</xdr:rowOff>
    </xdr:from>
    <xdr:ext cx="762000" cy="716380"/>
    <xdr:pic>
      <xdr:nvPicPr>
        <xdr:cNvPr id="10" name="2 Imagen" descr="Resultado de imagen para logo de inapa"/>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47751" y="26430922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1106</xdr:row>
      <xdr:rowOff>114301</xdr:rowOff>
    </xdr:from>
    <xdr:ext cx="816877" cy="676274"/>
    <xdr:pic>
      <xdr:nvPicPr>
        <xdr:cNvPr id="11" name="2 Imagen" descr="Resultado de imagen para logo de inapa"/>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90600" y="446798701"/>
          <a:ext cx="816877"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1047750</xdr:colOff>
      <xdr:row>1125</xdr:row>
      <xdr:rowOff>66675</xdr:rowOff>
    </xdr:from>
    <xdr:to>
      <xdr:col>4</xdr:col>
      <xdr:colOff>685800</xdr:colOff>
      <xdr:row>1134</xdr:row>
      <xdr:rowOff>90033</xdr:rowOff>
    </xdr:to>
    <xdr:pic>
      <xdr:nvPicPr>
        <xdr:cNvPr id="12" name="Imagen 11"/>
        <xdr:cNvPicPr>
          <a:picLocks noChangeAspect="1"/>
        </xdr:cNvPicPr>
      </xdr:nvPicPr>
      <xdr:blipFill>
        <a:blip xmlns:r="http://schemas.openxmlformats.org/officeDocument/2006/relationships" r:embed="rId11"/>
        <a:stretch>
          <a:fillRect/>
        </a:stretch>
      </xdr:blipFill>
      <xdr:spPr>
        <a:xfrm>
          <a:off x="2924175" y="449684775"/>
          <a:ext cx="3267075" cy="1309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40"/>
  <sheetViews>
    <sheetView tabSelected="1" workbookViewId="0">
      <selection activeCell="E28" sqref="E28"/>
    </sheetView>
  </sheetViews>
  <sheetFormatPr baseColWidth="10" defaultRowHeight="11.25" x14ac:dyDescent="0.2"/>
  <cols>
    <col min="1" max="1" width="11.85546875" style="2" customWidth="1"/>
    <col min="2" max="2" width="16.28515625" style="150" customWidth="1"/>
    <col min="3" max="3" width="51.140625" style="2" customWidth="1"/>
    <col min="4" max="4" width="14.7109375" style="58" customWidth="1"/>
    <col min="5" max="5" width="16.85546875" style="151" customWidth="1"/>
    <col min="6" max="6" width="16" style="152" customWidth="1"/>
    <col min="7" max="7" width="11.42578125" style="1"/>
    <col min="8" max="8" width="13" style="1" bestFit="1" customWidth="1"/>
    <col min="9" max="60" width="11.42578125" style="1"/>
    <col min="61" max="16384" width="11.42578125" style="2"/>
  </cols>
  <sheetData>
    <row r="1" spans="1:7" ht="15" x14ac:dyDescent="0.25">
      <c r="A1" s="283" t="s">
        <v>0</v>
      </c>
      <c r="B1" s="283"/>
      <c r="C1" s="283"/>
      <c r="D1" s="283"/>
      <c r="E1" s="283"/>
      <c r="F1" s="283"/>
    </row>
    <row r="2" spans="1:7" ht="15" x14ac:dyDescent="0.25">
      <c r="A2" s="283" t="s">
        <v>1</v>
      </c>
      <c r="B2" s="283"/>
      <c r="C2" s="283"/>
      <c r="D2" s="283"/>
      <c r="E2" s="283"/>
      <c r="F2" s="283"/>
    </row>
    <row r="3" spans="1:7" ht="15" customHeight="1" x14ac:dyDescent="0.25">
      <c r="A3" s="284" t="s">
        <v>2</v>
      </c>
      <c r="B3" s="284"/>
      <c r="C3" s="284"/>
      <c r="D3" s="284"/>
      <c r="E3" s="284"/>
      <c r="F3" s="284"/>
    </row>
    <row r="4" spans="1:7" ht="15" customHeight="1" x14ac:dyDescent="0.25">
      <c r="A4" s="284" t="s">
        <v>3</v>
      </c>
      <c r="B4" s="284"/>
      <c r="C4" s="284"/>
      <c r="D4" s="284"/>
      <c r="E4" s="284"/>
      <c r="F4" s="284"/>
    </row>
    <row r="5" spans="1:7" ht="15" x14ac:dyDescent="0.25">
      <c r="A5" s="3"/>
      <c r="B5" s="4"/>
      <c r="C5" s="5"/>
      <c r="D5" s="6"/>
      <c r="E5" s="7"/>
      <c r="F5" s="8"/>
      <c r="G5" s="9"/>
    </row>
    <row r="6" spans="1:7" ht="33" customHeight="1" x14ac:dyDescent="0.2">
      <c r="A6" s="296" t="s">
        <v>4</v>
      </c>
      <c r="B6" s="297"/>
      <c r="C6" s="297"/>
      <c r="D6" s="297"/>
      <c r="E6" s="297"/>
      <c r="F6" s="298"/>
      <c r="G6" s="9"/>
    </row>
    <row r="7" spans="1:7" ht="30" customHeight="1" x14ac:dyDescent="0.2">
      <c r="A7" s="296" t="s">
        <v>5</v>
      </c>
      <c r="B7" s="297"/>
      <c r="C7" s="297"/>
      <c r="D7" s="297"/>
      <c r="E7" s="298"/>
      <c r="F7" s="10">
        <v>104351957.67</v>
      </c>
    </row>
    <row r="8" spans="1:7" ht="12" x14ac:dyDescent="0.2">
      <c r="A8" s="11" t="s">
        <v>6</v>
      </c>
      <c r="B8" s="11" t="s">
        <v>7</v>
      </c>
      <c r="C8" s="11" t="s">
        <v>8</v>
      </c>
      <c r="D8" s="11" t="s">
        <v>9</v>
      </c>
      <c r="E8" s="11" t="s">
        <v>10</v>
      </c>
      <c r="F8" s="11" t="s">
        <v>11</v>
      </c>
    </row>
    <row r="9" spans="1:7" ht="15" customHeight="1" x14ac:dyDescent="0.2">
      <c r="A9" s="12"/>
      <c r="B9" s="13"/>
      <c r="C9" s="14" t="s">
        <v>12</v>
      </c>
      <c r="D9" s="15">
        <v>65517167.869999997</v>
      </c>
      <c r="E9" s="15"/>
      <c r="F9" s="16">
        <f>F7+D9</f>
        <v>169869125.53999999</v>
      </c>
    </row>
    <row r="10" spans="1:7" ht="15" customHeight="1" x14ac:dyDescent="0.2">
      <c r="A10" s="12"/>
      <c r="B10" s="13"/>
      <c r="C10" s="17" t="s">
        <v>13</v>
      </c>
      <c r="D10" s="15">
        <v>211674884.18000001</v>
      </c>
      <c r="E10" s="15"/>
      <c r="F10" s="16">
        <f>F9+D10</f>
        <v>381544009.72000003</v>
      </c>
    </row>
    <row r="11" spans="1:7" ht="15" customHeight="1" x14ac:dyDescent="0.2">
      <c r="A11" s="12"/>
      <c r="B11" s="13"/>
      <c r="C11" s="14" t="s">
        <v>14</v>
      </c>
      <c r="D11" s="18">
        <v>1751474354.22</v>
      </c>
      <c r="E11" s="15"/>
      <c r="F11" s="16">
        <f>F10+D11</f>
        <v>2133018363.9400001</v>
      </c>
    </row>
    <row r="12" spans="1:7" ht="15" customHeight="1" x14ac:dyDescent="0.2">
      <c r="A12" s="12"/>
      <c r="B12" s="13"/>
      <c r="C12" s="19" t="s">
        <v>15</v>
      </c>
      <c r="D12" s="20">
        <v>1919931.17</v>
      </c>
      <c r="E12" s="20"/>
      <c r="F12" s="16">
        <f>F11+D12</f>
        <v>2134938295.1100001</v>
      </c>
    </row>
    <row r="13" spans="1:7" ht="15" customHeight="1" x14ac:dyDescent="0.2">
      <c r="A13" s="12"/>
      <c r="B13" s="13"/>
      <c r="C13" s="17" t="s">
        <v>13</v>
      </c>
      <c r="D13" s="21"/>
      <c r="E13" s="15">
        <v>1250814170.8599999</v>
      </c>
      <c r="F13" s="16">
        <f>F12-E13</f>
        <v>884124124.25000024</v>
      </c>
    </row>
    <row r="14" spans="1:7" ht="15" customHeight="1" x14ac:dyDescent="0.2">
      <c r="A14" s="12"/>
      <c r="B14" s="13"/>
      <c r="C14" s="17" t="s">
        <v>16</v>
      </c>
      <c r="D14" s="21"/>
      <c r="E14" s="15">
        <v>8935</v>
      </c>
      <c r="F14" s="16">
        <f t="shared" ref="F14:F77" si="0">F13-E14</f>
        <v>884115189.25000024</v>
      </c>
    </row>
    <row r="15" spans="1:7" ht="15" customHeight="1" x14ac:dyDescent="0.2">
      <c r="A15" s="12"/>
      <c r="B15" s="13"/>
      <c r="C15" s="14" t="s">
        <v>17</v>
      </c>
      <c r="D15" s="21"/>
      <c r="E15" s="22">
        <v>351792.15</v>
      </c>
      <c r="F15" s="16">
        <f t="shared" si="0"/>
        <v>883763397.10000026</v>
      </c>
    </row>
    <row r="16" spans="1:7" ht="15" customHeight="1" x14ac:dyDescent="0.2">
      <c r="A16" s="12"/>
      <c r="B16" s="13"/>
      <c r="C16" s="23" t="s">
        <v>18</v>
      </c>
      <c r="D16" s="21"/>
      <c r="E16" s="22">
        <v>97286.74</v>
      </c>
      <c r="F16" s="16">
        <f t="shared" si="0"/>
        <v>883666110.36000025</v>
      </c>
    </row>
    <row r="17" spans="1:61" ht="15" customHeight="1" x14ac:dyDescent="0.2">
      <c r="A17" s="12"/>
      <c r="B17" s="13"/>
      <c r="C17" s="23" t="s">
        <v>19</v>
      </c>
      <c r="D17" s="21"/>
      <c r="E17" s="22">
        <v>640</v>
      </c>
      <c r="F17" s="16">
        <f t="shared" si="0"/>
        <v>883665470.36000025</v>
      </c>
    </row>
    <row r="18" spans="1:61" ht="15" customHeight="1" x14ac:dyDescent="0.2">
      <c r="A18" s="12"/>
      <c r="B18" s="13"/>
      <c r="C18" s="14" t="s">
        <v>20</v>
      </c>
      <c r="D18" s="21"/>
      <c r="E18" s="22">
        <v>4500</v>
      </c>
      <c r="F18" s="16">
        <f t="shared" si="0"/>
        <v>883660970.36000025</v>
      </c>
    </row>
    <row r="19" spans="1:61" ht="15" customHeight="1" x14ac:dyDescent="0.2">
      <c r="A19" s="12"/>
      <c r="B19" s="13"/>
      <c r="C19" s="14" t="s">
        <v>21</v>
      </c>
      <c r="D19" s="21"/>
      <c r="E19" s="22">
        <v>1400</v>
      </c>
      <c r="F19" s="16">
        <f t="shared" si="0"/>
        <v>883659570.36000025</v>
      </c>
    </row>
    <row r="20" spans="1:61" ht="15" customHeight="1" x14ac:dyDescent="0.2">
      <c r="A20" s="12"/>
      <c r="B20" s="13"/>
      <c r="C20" s="14" t="s">
        <v>22</v>
      </c>
      <c r="D20" s="21"/>
      <c r="E20" s="22">
        <v>175</v>
      </c>
      <c r="F20" s="16">
        <f t="shared" si="0"/>
        <v>883659395.36000025</v>
      </c>
    </row>
    <row r="21" spans="1:61" ht="15" customHeight="1" x14ac:dyDescent="0.2">
      <c r="A21" s="12"/>
      <c r="B21" s="13"/>
      <c r="C21" s="23" t="s">
        <v>23</v>
      </c>
      <c r="D21" s="21"/>
      <c r="E21" s="22">
        <v>100</v>
      </c>
      <c r="F21" s="16">
        <f t="shared" si="0"/>
        <v>883659295.36000025</v>
      </c>
    </row>
    <row r="22" spans="1:61" ht="15" customHeight="1" x14ac:dyDescent="0.2">
      <c r="A22" s="12"/>
      <c r="B22" s="13"/>
      <c r="C22" s="23" t="s">
        <v>24</v>
      </c>
      <c r="D22" s="21"/>
      <c r="E22" s="22">
        <v>2000</v>
      </c>
      <c r="F22" s="16">
        <f t="shared" si="0"/>
        <v>883657295.36000025</v>
      </c>
    </row>
    <row r="23" spans="1:61" ht="15" customHeight="1" x14ac:dyDescent="0.2">
      <c r="A23" s="12"/>
      <c r="B23" s="13"/>
      <c r="C23" s="23" t="s">
        <v>25</v>
      </c>
      <c r="D23" s="21"/>
      <c r="E23" s="22">
        <v>64256.63</v>
      </c>
      <c r="F23" s="16">
        <f t="shared" si="0"/>
        <v>883593038.73000026</v>
      </c>
    </row>
    <row r="24" spans="1:61" ht="15" customHeight="1" x14ac:dyDescent="0.2">
      <c r="A24" s="12"/>
      <c r="B24" s="13"/>
      <c r="C24" s="23" t="s">
        <v>26</v>
      </c>
      <c r="D24" s="21"/>
      <c r="E24" s="24">
        <v>1620</v>
      </c>
      <c r="F24" s="16">
        <f t="shared" si="0"/>
        <v>883591418.73000026</v>
      </c>
    </row>
    <row r="25" spans="1:61" ht="15" customHeight="1" x14ac:dyDescent="0.2">
      <c r="A25" s="12"/>
      <c r="B25" s="13"/>
      <c r="C25" s="23" t="s">
        <v>26</v>
      </c>
      <c r="D25" s="21"/>
      <c r="E25" s="24">
        <v>1080</v>
      </c>
      <c r="F25" s="16">
        <f t="shared" si="0"/>
        <v>883590338.73000026</v>
      </c>
    </row>
    <row r="26" spans="1:61" ht="15" customHeight="1" x14ac:dyDescent="0.2">
      <c r="A26" s="12"/>
      <c r="B26" s="13"/>
      <c r="C26" s="23" t="s">
        <v>27</v>
      </c>
      <c r="D26" s="21"/>
      <c r="E26" s="24">
        <v>1980</v>
      </c>
      <c r="F26" s="16">
        <f t="shared" si="0"/>
        <v>883588358.73000026</v>
      </c>
    </row>
    <row r="27" spans="1:61" ht="15" customHeight="1" x14ac:dyDescent="0.2">
      <c r="A27" s="12"/>
      <c r="B27" s="13"/>
      <c r="C27" s="23" t="s">
        <v>28</v>
      </c>
      <c r="D27" s="21"/>
      <c r="E27" s="24">
        <v>4500</v>
      </c>
      <c r="F27" s="16">
        <f t="shared" si="0"/>
        <v>883583858.73000026</v>
      </c>
    </row>
    <row r="28" spans="1:61" s="32" customFormat="1" ht="30" customHeight="1" x14ac:dyDescent="0.2">
      <c r="A28" s="25">
        <v>44531</v>
      </c>
      <c r="B28" s="26" t="s">
        <v>29</v>
      </c>
      <c r="C28" s="27" t="s">
        <v>30</v>
      </c>
      <c r="D28" s="28"/>
      <c r="E28" s="29">
        <v>29035.53</v>
      </c>
      <c r="F28" s="16">
        <f t="shared" si="0"/>
        <v>883554823.20000029</v>
      </c>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1"/>
    </row>
    <row r="29" spans="1:61" s="30" customFormat="1" ht="30.75" customHeight="1" x14ac:dyDescent="0.2">
      <c r="A29" s="33">
        <v>44531</v>
      </c>
      <c r="B29" s="34" t="s">
        <v>31</v>
      </c>
      <c r="C29" s="35" t="s">
        <v>32</v>
      </c>
      <c r="D29" s="36"/>
      <c r="E29" s="37">
        <v>238553.74</v>
      </c>
      <c r="F29" s="16">
        <f t="shared" si="0"/>
        <v>883316269.46000028</v>
      </c>
    </row>
    <row r="30" spans="1:61" s="30" customFormat="1" ht="31.5" customHeight="1" x14ac:dyDescent="0.2">
      <c r="A30" s="33">
        <v>44531</v>
      </c>
      <c r="B30" s="34" t="s">
        <v>33</v>
      </c>
      <c r="C30" s="35" t="s">
        <v>34</v>
      </c>
      <c r="D30" s="38"/>
      <c r="E30" s="37">
        <v>18255.23</v>
      </c>
      <c r="F30" s="16">
        <f t="shared" si="0"/>
        <v>883298014.23000026</v>
      </c>
    </row>
    <row r="31" spans="1:61" s="30" customFormat="1" ht="44.25" customHeight="1" x14ac:dyDescent="0.2">
      <c r="A31" s="33">
        <v>44531</v>
      </c>
      <c r="B31" s="34" t="s">
        <v>35</v>
      </c>
      <c r="C31" s="35" t="s">
        <v>36</v>
      </c>
      <c r="D31" s="38"/>
      <c r="E31" s="37">
        <v>181701.4</v>
      </c>
      <c r="F31" s="16">
        <f t="shared" si="0"/>
        <v>883116312.83000028</v>
      </c>
    </row>
    <row r="32" spans="1:61" s="30" customFormat="1" ht="45" customHeight="1" x14ac:dyDescent="0.2">
      <c r="A32" s="33">
        <v>44531</v>
      </c>
      <c r="B32" s="34" t="s">
        <v>37</v>
      </c>
      <c r="C32" s="35" t="s">
        <v>38</v>
      </c>
      <c r="D32" s="38"/>
      <c r="E32" s="37">
        <v>15986.65</v>
      </c>
      <c r="F32" s="16">
        <f t="shared" si="0"/>
        <v>883100326.18000031</v>
      </c>
    </row>
    <row r="33" spans="1:6" s="30" customFormat="1" ht="41.25" customHeight="1" x14ac:dyDescent="0.2">
      <c r="A33" s="33">
        <v>44531</v>
      </c>
      <c r="B33" s="34" t="s">
        <v>39</v>
      </c>
      <c r="C33" s="35" t="s">
        <v>40</v>
      </c>
      <c r="D33" s="38"/>
      <c r="E33" s="37">
        <v>237936.54</v>
      </c>
      <c r="F33" s="16">
        <f t="shared" si="0"/>
        <v>882862389.64000034</v>
      </c>
    </row>
    <row r="34" spans="1:6" s="30" customFormat="1" ht="39.75" customHeight="1" x14ac:dyDescent="0.2">
      <c r="A34" s="33">
        <v>44531</v>
      </c>
      <c r="B34" s="34" t="s">
        <v>41</v>
      </c>
      <c r="C34" s="35" t="s">
        <v>42</v>
      </c>
      <c r="D34" s="38"/>
      <c r="E34" s="37">
        <v>80380.210000000006</v>
      </c>
      <c r="F34" s="16">
        <f t="shared" si="0"/>
        <v>882782009.43000031</v>
      </c>
    </row>
    <row r="35" spans="1:6" s="30" customFormat="1" ht="44.25" customHeight="1" x14ac:dyDescent="0.2">
      <c r="A35" s="33">
        <v>44531</v>
      </c>
      <c r="B35" s="34" t="s">
        <v>43</v>
      </c>
      <c r="C35" s="35" t="s">
        <v>44</v>
      </c>
      <c r="D35" s="38"/>
      <c r="E35" s="37">
        <v>133415.35999999999</v>
      </c>
      <c r="F35" s="16">
        <f t="shared" si="0"/>
        <v>882648594.07000029</v>
      </c>
    </row>
    <row r="36" spans="1:6" s="30" customFormat="1" ht="46.5" customHeight="1" x14ac:dyDescent="0.2">
      <c r="A36" s="33">
        <v>44531</v>
      </c>
      <c r="B36" s="34" t="s">
        <v>45</v>
      </c>
      <c r="C36" s="35" t="s">
        <v>46</v>
      </c>
      <c r="D36" s="38"/>
      <c r="E36" s="37">
        <v>9658.01</v>
      </c>
      <c r="F36" s="16">
        <f t="shared" si="0"/>
        <v>882638936.0600003</v>
      </c>
    </row>
    <row r="37" spans="1:6" s="30" customFormat="1" ht="38.25" customHeight="1" x14ac:dyDescent="0.2">
      <c r="A37" s="33">
        <v>44531</v>
      </c>
      <c r="B37" s="34" t="s">
        <v>47</v>
      </c>
      <c r="C37" s="35" t="s">
        <v>48</v>
      </c>
      <c r="D37" s="38"/>
      <c r="E37" s="37">
        <v>88204.66</v>
      </c>
      <c r="F37" s="16">
        <f t="shared" si="0"/>
        <v>882550731.40000033</v>
      </c>
    </row>
    <row r="38" spans="1:6" s="30" customFormat="1" ht="39.75" customHeight="1" x14ac:dyDescent="0.2">
      <c r="A38" s="33">
        <v>44531</v>
      </c>
      <c r="B38" s="34" t="s">
        <v>49</v>
      </c>
      <c r="C38" s="35" t="s">
        <v>50</v>
      </c>
      <c r="D38" s="38"/>
      <c r="E38" s="37">
        <v>83064.14</v>
      </c>
      <c r="F38" s="16">
        <f t="shared" si="0"/>
        <v>882467667.26000035</v>
      </c>
    </row>
    <row r="39" spans="1:6" s="30" customFormat="1" ht="66" customHeight="1" x14ac:dyDescent="0.2">
      <c r="A39" s="33">
        <v>44531</v>
      </c>
      <c r="B39" s="34" t="s">
        <v>51</v>
      </c>
      <c r="C39" s="35" t="s">
        <v>52</v>
      </c>
      <c r="D39" s="38"/>
      <c r="E39" s="37">
        <v>63124.98</v>
      </c>
      <c r="F39" s="16">
        <f t="shared" si="0"/>
        <v>882404542.28000033</v>
      </c>
    </row>
    <row r="40" spans="1:6" s="30" customFormat="1" ht="37.5" customHeight="1" x14ac:dyDescent="0.2">
      <c r="A40" s="33">
        <v>44531</v>
      </c>
      <c r="B40" s="34" t="s">
        <v>53</v>
      </c>
      <c r="C40" s="35" t="s">
        <v>54</v>
      </c>
      <c r="D40" s="38"/>
      <c r="E40" s="37">
        <v>90926.96</v>
      </c>
      <c r="F40" s="16">
        <f t="shared" si="0"/>
        <v>882313615.32000029</v>
      </c>
    </row>
    <row r="41" spans="1:6" s="30" customFormat="1" ht="44.25" customHeight="1" x14ac:dyDescent="0.2">
      <c r="A41" s="33">
        <v>44531</v>
      </c>
      <c r="B41" s="34" t="s">
        <v>55</v>
      </c>
      <c r="C41" s="35" t="s">
        <v>56</v>
      </c>
      <c r="D41" s="38"/>
      <c r="E41" s="37">
        <v>66114.66</v>
      </c>
      <c r="F41" s="16">
        <f t="shared" si="0"/>
        <v>882247500.66000032</v>
      </c>
    </row>
    <row r="42" spans="1:6" s="30" customFormat="1" ht="42" customHeight="1" x14ac:dyDescent="0.2">
      <c r="A42" s="33">
        <v>44531</v>
      </c>
      <c r="B42" s="34" t="s">
        <v>57</v>
      </c>
      <c r="C42" s="35" t="s">
        <v>58</v>
      </c>
      <c r="D42" s="38"/>
      <c r="E42" s="37">
        <v>224310.66</v>
      </c>
      <c r="F42" s="16">
        <f t="shared" si="0"/>
        <v>882023190.00000036</v>
      </c>
    </row>
    <row r="43" spans="1:6" s="30" customFormat="1" ht="54" customHeight="1" x14ac:dyDescent="0.2">
      <c r="A43" s="33">
        <v>44531</v>
      </c>
      <c r="B43" s="34" t="s">
        <v>59</v>
      </c>
      <c r="C43" s="35" t="s">
        <v>60</v>
      </c>
      <c r="D43" s="38"/>
      <c r="E43" s="37">
        <v>421460.62</v>
      </c>
      <c r="F43" s="16">
        <f t="shared" si="0"/>
        <v>881601729.38000035</v>
      </c>
    </row>
    <row r="44" spans="1:6" s="30" customFormat="1" ht="41.25" customHeight="1" x14ac:dyDescent="0.2">
      <c r="A44" s="33">
        <v>44531</v>
      </c>
      <c r="B44" s="34" t="s">
        <v>61</v>
      </c>
      <c r="C44" s="35" t="s">
        <v>62</v>
      </c>
      <c r="D44" s="38"/>
      <c r="E44" s="37">
        <v>21470</v>
      </c>
      <c r="F44" s="16">
        <f t="shared" si="0"/>
        <v>881580259.38000035</v>
      </c>
    </row>
    <row r="45" spans="1:6" s="30" customFormat="1" ht="70.5" customHeight="1" x14ac:dyDescent="0.2">
      <c r="A45" s="33">
        <v>44531</v>
      </c>
      <c r="B45" s="34" t="s">
        <v>63</v>
      </c>
      <c r="C45" s="35" t="s">
        <v>64</v>
      </c>
      <c r="D45" s="38"/>
      <c r="E45" s="37">
        <v>384702.5</v>
      </c>
      <c r="F45" s="16">
        <f t="shared" si="0"/>
        <v>881195556.88000035</v>
      </c>
    </row>
    <row r="46" spans="1:6" s="30" customFormat="1" ht="63.75" customHeight="1" x14ac:dyDescent="0.2">
      <c r="A46" s="33">
        <v>44531</v>
      </c>
      <c r="B46" s="34" t="s">
        <v>65</v>
      </c>
      <c r="C46" s="35" t="s">
        <v>66</v>
      </c>
      <c r="D46" s="38"/>
      <c r="E46" s="37">
        <v>113000</v>
      </c>
      <c r="F46" s="16">
        <f t="shared" si="0"/>
        <v>881082556.88000035</v>
      </c>
    </row>
    <row r="47" spans="1:6" s="30" customFormat="1" ht="97.5" customHeight="1" x14ac:dyDescent="0.2">
      <c r="A47" s="33">
        <v>44531</v>
      </c>
      <c r="B47" s="34" t="s">
        <v>67</v>
      </c>
      <c r="C47" s="35" t="s">
        <v>68</v>
      </c>
      <c r="D47" s="38"/>
      <c r="E47" s="37">
        <v>18000</v>
      </c>
      <c r="F47" s="16">
        <f t="shared" si="0"/>
        <v>881064556.88000035</v>
      </c>
    </row>
    <row r="48" spans="1:6" s="30" customFormat="1" ht="43.5" customHeight="1" x14ac:dyDescent="0.2">
      <c r="A48" s="33">
        <v>44531</v>
      </c>
      <c r="B48" s="34" t="s">
        <v>69</v>
      </c>
      <c r="C48" s="35" t="s">
        <v>70</v>
      </c>
      <c r="D48" s="38"/>
      <c r="E48" s="37">
        <v>467298.1</v>
      </c>
      <c r="F48" s="16">
        <f t="shared" si="0"/>
        <v>880597258.78000033</v>
      </c>
    </row>
    <row r="49" spans="1:6" s="30" customFormat="1" ht="36" customHeight="1" x14ac:dyDescent="0.2">
      <c r="A49" s="33">
        <v>44531</v>
      </c>
      <c r="B49" s="34" t="s">
        <v>71</v>
      </c>
      <c r="C49" s="35" t="s">
        <v>72</v>
      </c>
      <c r="D49" s="38"/>
      <c r="E49" s="37">
        <v>103830.18</v>
      </c>
      <c r="F49" s="16">
        <f t="shared" si="0"/>
        <v>880493428.60000038</v>
      </c>
    </row>
    <row r="50" spans="1:6" s="30" customFormat="1" ht="39.75" customHeight="1" x14ac:dyDescent="0.2">
      <c r="A50" s="33">
        <v>44531</v>
      </c>
      <c r="B50" s="34" t="s">
        <v>73</v>
      </c>
      <c r="C50" s="35" t="s">
        <v>74</v>
      </c>
      <c r="D50" s="38"/>
      <c r="E50" s="37">
        <v>184069.85</v>
      </c>
      <c r="F50" s="16">
        <f t="shared" si="0"/>
        <v>880309358.75000036</v>
      </c>
    </row>
    <row r="51" spans="1:6" s="30" customFormat="1" ht="42" customHeight="1" x14ac:dyDescent="0.2">
      <c r="A51" s="33">
        <v>44531</v>
      </c>
      <c r="B51" s="34" t="s">
        <v>75</v>
      </c>
      <c r="C51" s="35" t="s">
        <v>76</v>
      </c>
      <c r="D51" s="38"/>
      <c r="E51" s="37">
        <v>13618.2</v>
      </c>
      <c r="F51" s="16">
        <f t="shared" si="0"/>
        <v>880295740.55000031</v>
      </c>
    </row>
    <row r="52" spans="1:6" s="30" customFormat="1" ht="42.75" customHeight="1" x14ac:dyDescent="0.2">
      <c r="A52" s="33">
        <v>44531</v>
      </c>
      <c r="B52" s="34" t="s">
        <v>77</v>
      </c>
      <c r="C52" s="35" t="s">
        <v>78</v>
      </c>
      <c r="D52" s="38"/>
      <c r="E52" s="37">
        <v>2999</v>
      </c>
      <c r="F52" s="16">
        <f t="shared" si="0"/>
        <v>880292741.55000031</v>
      </c>
    </row>
    <row r="53" spans="1:6" s="30" customFormat="1" ht="38.25" customHeight="1" x14ac:dyDescent="0.2">
      <c r="A53" s="33">
        <v>44531</v>
      </c>
      <c r="B53" s="34" t="s">
        <v>79</v>
      </c>
      <c r="C53" s="35" t="s">
        <v>80</v>
      </c>
      <c r="D53" s="38"/>
      <c r="E53" s="37">
        <v>299993.96000000002</v>
      </c>
      <c r="F53" s="16">
        <f t="shared" si="0"/>
        <v>879992747.59000027</v>
      </c>
    </row>
    <row r="54" spans="1:6" s="30" customFormat="1" ht="39" customHeight="1" x14ac:dyDescent="0.2">
      <c r="A54" s="33">
        <v>44531</v>
      </c>
      <c r="B54" s="34" t="s">
        <v>81</v>
      </c>
      <c r="C54" s="35" t="s">
        <v>82</v>
      </c>
      <c r="D54" s="38"/>
      <c r="E54" s="37">
        <v>135282.25</v>
      </c>
      <c r="F54" s="16">
        <f t="shared" si="0"/>
        <v>879857465.34000027</v>
      </c>
    </row>
    <row r="55" spans="1:6" s="30" customFormat="1" ht="40.5" customHeight="1" x14ac:dyDescent="0.2">
      <c r="A55" s="33">
        <v>44531</v>
      </c>
      <c r="B55" s="34" t="s">
        <v>83</v>
      </c>
      <c r="C55" s="35" t="s">
        <v>84</v>
      </c>
      <c r="D55" s="38"/>
      <c r="E55" s="37">
        <v>464183.21</v>
      </c>
      <c r="F55" s="16">
        <f t="shared" si="0"/>
        <v>879393282.13000023</v>
      </c>
    </row>
    <row r="56" spans="1:6" s="30" customFormat="1" ht="29.25" customHeight="1" x14ac:dyDescent="0.2">
      <c r="A56" s="33">
        <v>44531</v>
      </c>
      <c r="B56" s="34" t="s">
        <v>85</v>
      </c>
      <c r="C56" s="35" t="s">
        <v>86</v>
      </c>
      <c r="D56" s="38"/>
      <c r="E56" s="37">
        <v>447481.39</v>
      </c>
      <c r="F56" s="16">
        <f t="shared" si="0"/>
        <v>878945800.74000025</v>
      </c>
    </row>
    <row r="57" spans="1:6" s="30" customFormat="1" ht="33.75" customHeight="1" x14ac:dyDescent="0.2">
      <c r="A57" s="33">
        <v>44531</v>
      </c>
      <c r="B57" s="34" t="s">
        <v>87</v>
      </c>
      <c r="C57" s="35" t="s">
        <v>88</v>
      </c>
      <c r="D57" s="38"/>
      <c r="E57" s="37">
        <v>199974.53</v>
      </c>
      <c r="F57" s="16">
        <f t="shared" si="0"/>
        <v>878745826.21000028</v>
      </c>
    </row>
    <row r="58" spans="1:6" s="30" customFormat="1" ht="39.75" customHeight="1" x14ac:dyDescent="0.2">
      <c r="A58" s="33">
        <v>44531</v>
      </c>
      <c r="B58" s="34" t="s">
        <v>89</v>
      </c>
      <c r="C58" s="35" t="s">
        <v>90</v>
      </c>
      <c r="D58" s="38"/>
      <c r="E58" s="37">
        <v>110752.19</v>
      </c>
      <c r="F58" s="16">
        <f t="shared" si="0"/>
        <v>878635074.02000022</v>
      </c>
    </row>
    <row r="59" spans="1:6" s="30" customFormat="1" ht="31.5" customHeight="1" x14ac:dyDescent="0.2">
      <c r="A59" s="33">
        <v>44531</v>
      </c>
      <c r="B59" s="34" t="s">
        <v>91</v>
      </c>
      <c r="C59" s="35" t="s">
        <v>92</v>
      </c>
      <c r="D59" s="38"/>
      <c r="E59" s="37">
        <v>1000</v>
      </c>
      <c r="F59" s="16">
        <f t="shared" si="0"/>
        <v>878634074.02000022</v>
      </c>
    </row>
    <row r="60" spans="1:6" s="30" customFormat="1" ht="96.75" customHeight="1" x14ac:dyDescent="0.2">
      <c r="A60" s="33">
        <v>44531</v>
      </c>
      <c r="B60" s="34" t="s">
        <v>93</v>
      </c>
      <c r="C60" s="35" t="s">
        <v>94</v>
      </c>
      <c r="D60" s="38"/>
      <c r="E60" s="37">
        <v>100000</v>
      </c>
      <c r="F60" s="16">
        <f t="shared" si="0"/>
        <v>878534074.02000022</v>
      </c>
    </row>
    <row r="61" spans="1:6" s="30" customFormat="1" ht="51" customHeight="1" x14ac:dyDescent="0.2">
      <c r="A61" s="33">
        <v>44531</v>
      </c>
      <c r="B61" s="34" t="s">
        <v>95</v>
      </c>
      <c r="C61" s="35" t="s">
        <v>96</v>
      </c>
      <c r="D61" s="38"/>
      <c r="E61" s="37">
        <v>4081.83</v>
      </c>
      <c r="F61" s="16">
        <f t="shared" si="0"/>
        <v>878529992.19000018</v>
      </c>
    </row>
    <row r="62" spans="1:6" s="30" customFormat="1" ht="51.75" customHeight="1" x14ac:dyDescent="0.2">
      <c r="A62" s="33">
        <v>44531</v>
      </c>
      <c r="B62" s="34" t="s">
        <v>97</v>
      </c>
      <c r="C62" s="35" t="s">
        <v>98</v>
      </c>
      <c r="D62" s="38"/>
      <c r="E62" s="37">
        <v>126825</v>
      </c>
      <c r="F62" s="16">
        <f t="shared" si="0"/>
        <v>878403167.19000018</v>
      </c>
    </row>
    <row r="63" spans="1:6" s="30" customFormat="1" ht="52.5" customHeight="1" x14ac:dyDescent="0.2">
      <c r="A63" s="33">
        <v>44531</v>
      </c>
      <c r="B63" s="34" t="s">
        <v>99</v>
      </c>
      <c r="C63" s="35" t="s">
        <v>100</v>
      </c>
      <c r="D63" s="38"/>
      <c r="E63" s="37">
        <v>761382.45</v>
      </c>
      <c r="F63" s="16">
        <f t="shared" si="0"/>
        <v>877641784.74000013</v>
      </c>
    </row>
    <row r="64" spans="1:6" s="30" customFormat="1" ht="42" customHeight="1" x14ac:dyDescent="0.2">
      <c r="A64" s="33">
        <v>44531</v>
      </c>
      <c r="B64" s="34" t="s">
        <v>101</v>
      </c>
      <c r="C64" s="35" t="s">
        <v>102</v>
      </c>
      <c r="D64" s="38"/>
      <c r="E64" s="37">
        <v>131052.5</v>
      </c>
      <c r="F64" s="16">
        <f t="shared" si="0"/>
        <v>877510732.24000013</v>
      </c>
    </row>
    <row r="65" spans="1:6" s="30" customFormat="1" ht="23.25" customHeight="1" x14ac:dyDescent="0.2">
      <c r="A65" s="33">
        <v>44531</v>
      </c>
      <c r="B65" s="34" t="s">
        <v>103</v>
      </c>
      <c r="C65" s="35" t="s">
        <v>104</v>
      </c>
      <c r="D65" s="38"/>
      <c r="E65" s="37">
        <v>117559.42</v>
      </c>
      <c r="F65" s="16">
        <f t="shared" si="0"/>
        <v>877393172.82000017</v>
      </c>
    </row>
    <row r="66" spans="1:6" s="30" customFormat="1" ht="52.5" customHeight="1" x14ac:dyDescent="0.2">
      <c r="A66" s="33">
        <v>44531</v>
      </c>
      <c r="B66" s="34" t="s">
        <v>105</v>
      </c>
      <c r="C66" s="35" t="s">
        <v>106</v>
      </c>
      <c r="D66" s="38"/>
      <c r="E66" s="37">
        <v>105687.5</v>
      </c>
      <c r="F66" s="16">
        <f t="shared" si="0"/>
        <v>877287485.32000017</v>
      </c>
    </row>
    <row r="67" spans="1:6" s="30" customFormat="1" ht="78" customHeight="1" x14ac:dyDescent="0.2">
      <c r="A67" s="33">
        <v>44531</v>
      </c>
      <c r="B67" s="34" t="s">
        <v>107</v>
      </c>
      <c r="C67" s="35" t="s">
        <v>108</v>
      </c>
      <c r="D67" s="38"/>
      <c r="E67" s="37">
        <v>9000</v>
      </c>
      <c r="F67" s="16">
        <f t="shared" si="0"/>
        <v>877278485.32000017</v>
      </c>
    </row>
    <row r="68" spans="1:6" s="30" customFormat="1" ht="87.75" customHeight="1" x14ac:dyDescent="0.2">
      <c r="A68" s="33">
        <v>44531</v>
      </c>
      <c r="B68" s="34" t="s">
        <v>109</v>
      </c>
      <c r="C68" s="35" t="s">
        <v>110</v>
      </c>
      <c r="D68" s="38"/>
      <c r="E68" s="37">
        <v>9000</v>
      </c>
      <c r="F68" s="16">
        <f t="shared" si="0"/>
        <v>877269485.32000017</v>
      </c>
    </row>
    <row r="69" spans="1:6" s="30" customFormat="1" ht="39.75" customHeight="1" x14ac:dyDescent="0.2">
      <c r="A69" s="33">
        <v>44531</v>
      </c>
      <c r="B69" s="34" t="s">
        <v>111</v>
      </c>
      <c r="C69" s="35" t="s">
        <v>112</v>
      </c>
      <c r="D69" s="38"/>
      <c r="E69" s="37">
        <v>122597.5</v>
      </c>
      <c r="F69" s="16">
        <f t="shared" si="0"/>
        <v>877146887.82000017</v>
      </c>
    </row>
    <row r="70" spans="1:6" s="30" customFormat="1" ht="63.75" customHeight="1" x14ac:dyDescent="0.2">
      <c r="A70" s="33">
        <v>44531</v>
      </c>
      <c r="B70" s="34" t="s">
        <v>113</v>
      </c>
      <c r="C70" s="35" t="s">
        <v>114</v>
      </c>
      <c r="D70" s="38"/>
      <c r="E70" s="37">
        <v>9000</v>
      </c>
      <c r="F70" s="16">
        <f t="shared" si="0"/>
        <v>877137887.82000017</v>
      </c>
    </row>
    <row r="71" spans="1:6" s="30" customFormat="1" ht="21.75" customHeight="1" x14ac:dyDescent="0.2">
      <c r="A71" s="33">
        <v>44531</v>
      </c>
      <c r="B71" s="34" t="s">
        <v>115</v>
      </c>
      <c r="C71" s="35" t="s">
        <v>116</v>
      </c>
      <c r="D71" s="38"/>
      <c r="E71" s="37">
        <v>0</v>
      </c>
      <c r="F71" s="16">
        <f t="shared" si="0"/>
        <v>877137887.82000017</v>
      </c>
    </row>
    <row r="72" spans="1:6" s="30" customFormat="1" ht="71.25" customHeight="1" x14ac:dyDescent="0.2">
      <c r="A72" s="33">
        <v>44531</v>
      </c>
      <c r="B72" s="34" t="s">
        <v>117</v>
      </c>
      <c r="C72" s="35" t="s">
        <v>118</v>
      </c>
      <c r="D72" s="38"/>
      <c r="E72" s="37">
        <v>77744</v>
      </c>
      <c r="F72" s="16">
        <f t="shared" si="0"/>
        <v>877060143.82000017</v>
      </c>
    </row>
    <row r="73" spans="1:6" s="30" customFormat="1" ht="70.5" customHeight="1" x14ac:dyDescent="0.2">
      <c r="A73" s="33">
        <v>44531</v>
      </c>
      <c r="B73" s="34" t="s">
        <v>119</v>
      </c>
      <c r="C73" s="35" t="s">
        <v>120</v>
      </c>
      <c r="D73" s="38"/>
      <c r="E73" s="37">
        <v>9000</v>
      </c>
      <c r="F73" s="16">
        <f t="shared" si="0"/>
        <v>877051143.82000017</v>
      </c>
    </row>
    <row r="74" spans="1:6" s="30" customFormat="1" ht="86.25" customHeight="1" x14ac:dyDescent="0.2">
      <c r="A74" s="33">
        <v>44531</v>
      </c>
      <c r="B74" s="34" t="s">
        <v>121</v>
      </c>
      <c r="C74" s="35" t="s">
        <v>122</v>
      </c>
      <c r="D74" s="38"/>
      <c r="E74" s="37">
        <v>21723633.039999999</v>
      </c>
      <c r="F74" s="16">
        <f t="shared" si="0"/>
        <v>855327510.78000021</v>
      </c>
    </row>
    <row r="75" spans="1:6" s="30" customFormat="1" ht="53.25" customHeight="1" x14ac:dyDescent="0.2">
      <c r="A75" s="33">
        <v>44531</v>
      </c>
      <c r="B75" s="34" t="s">
        <v>123</v>
      </c>
      <c r="C75" s="35" t="s">
        <v>124</v>
      </c>
      <c r="D75" s="38"/>
      <c r="E75" s="37">
        <v>3735.53</v>
      </c>
      <c r="F75" s="16">
        <f t="shared" si="0"/>
        <v>855323775.25000024</v>
      </c>
    </row>
    <row r="76" spans="1:6" s="30" customFormat="1" ht="71.25" customHeight="1" x14ac:dyDescent="0.2">
      <c r="A76" s="33">
        <v>44531</v>
      </c>
      <c r="B76" s="34" t="s">
        <v>125</v>
      </c>
      <c r="C76" s="35" t="s">
        <v>126</v>
      </c>
      <c r="D76" s="38"/>
      <c r="E76" s="37">
        <v>9000</v>
      </c>
      <c r="F76" s="16">
        <f t="shared" si="0"/>
        <v>855314775.25000024</v>
      </c>
    </row>
    <row r="77" spans="1:6" s="30" customFormat="1" ht="17.25" customHeight="1" x14ac:dyDescent="0.2">
      <c r="A77" s="33">
        <v>44532</v>
      </c>
      <c r="B77" s="39">
        <v>61919</v>
      </c>
      <c r="C77" s="35" t="s">
        <v>116</v>
      </c>
      <c r="D77" s="38"/>
      <c r="E77" s="37">
        <v>0</v>
      </c>
      <c r="F77" s="16">
        <f t="shared" si="0"/>
        <v>855314775.25000024</v>
      </c>
    </row>
    <row r="78" spans="1:6" s="30" customFormat="1" ht="48.75" customHeight="1" x14ac:dyDescent="0.2">
      <c r="A78" s="33">
        <v>44532</v>
      </c>
      <c r="B78" s="34" t="s">
        <v>127</v>
      </c>
      <c r="C78" s="35" t="s">
        <v>128</v>
      </c>
      <c r="D78" s="38"/>
      <c r="E78" s="37">
        <v>21127.39</v>
      </c>
      <c r="F78" s="16">
        <f t="shared" ref="F78:F141" si="1">F77-E78</f>
        <v>855293647.86000025</v>
      </c>
    </row>
    <row r="79" spans="1:6" s="30" customFormat="1" ht="63" customHeight="1" x14ac:dyDescent="0.2">
      <c r="A79" s="33">
        <v>44532</v>
      </c>
      <c r="B79" s="34" t="s">
        <v>129</v>
      </c>
      <c r="C79" s="35" t="s">
        <v>130</v>
      </c>
      <c r="D79" s="38"/>
      <c r="E79" s="37">
        <v>114953.64</v>
      </c>
      <c r="F79" s="16">
        <f t="shared" si="1"/>
        <v>855178694.22000027</v>
      </c>
    </row>
    <row r="80" spans="1:6" s="30" customFormat="1" ht="85.5" customHeight="1" x14ac:dyDescent="0.2">
      <c r="A80" s="33">
        <v>44532</v>
      </c>
      <c r="B80" s="34" t="s">
        <v>131</v>
      </c>
      <c r="C80" s="35" t="s">
        <v>132</v>
      </c>
      <c r="D80" s="38"/>
      <c r="E80" s="37">
        <v>18000</v>
      </c>
      <c r="F80" s="16">
        <f t="shared" si="1"/>
        <v>855160694.22000027</v>
      </c>
    </row>
    <row r="81" spans="1:6" s="30" customFormat="1" ht="42" customHeight="1" x14ac:dyDescent="0.2">
      <c r="A81" s="33">
        <v>44532</v>
      </c>
      <c r="B81" s="34" t="s">
        <v>133</v>
      </c>
      <c r="C81" s="35" t="s">
        <v>134</v>
      </c>
      <c r="D81" s="38"/>
      <c r="E81" s="37">
        <v>2546484.0299999998</v>
      </c>
      <c r="F81" s="16">
        <f t="shared" si="1"/>
        <v>852614210.1900003</v>
      </c>
    </row>
    <row r="82" spans="1:6" s="30" customFormat="1" ht="36.75" customHeight="1" x14ac:dyDescent="0.2">
      <c r="A82" s="33">
        <v>44532</v>
      </c>
      <c r="B82" s="34" t="s">
        <v>135</v>
      </c>
      <c r="C82" s="35" t="s">
        <v>136</v>
      </c>
      <c r="D82" s="38"/>
      <c r="E82" s="37">
        <v>86811.56</v>
      </c>
      <c r="F82" s="16">
        <f t="shared" si="1"/>
        <v>852527398.63000035</v>
      </c>
    </row>
    <row r="83" spans="1:6" s="30" customFormat="1" ht="39" customHeight="1" x14ac:dyDescent="0.2">
      <c r="A83" s="33">
        <v>44532</v>
      </c>
      <c r="B83" s="34" t="s">
        <v>137</v>
      </c>
      <c r="C83" s="35" t="s">
        <v>138</v>
      </c>
      <c r="D83" s="38"/>
      <c r="E83" s="37">
        <v>49972.23</v>
      </c>
      <c r="F83" s="16">
        <f t="shared" si="1"/>
        <v>852477426.40000033</v>
      </c>
    </row>
    <row r="84" spans="1:6" s="30" customFormat="1" ht="44.25" customHeight="1" x14ac:dyDescent="0.2">
      <c r="A84" s="33">
        <v>44532</v>
      </c>
      <c r="B84" s="34" t="s">
        <v>139</v>
      </c>
      <c r="C84" s="35" t="s">
        <v>140</v>
      </c>
      <c r="D84" s="38"/>
      <c r="E84" s="37">
        <v>59522.98</v>
      </c>
      <c r="F84" s="16">
        <f t="shared" si="1"/>
        <v>852417903.42000031</v>
      </c>
    </row>
    <row r="85" spans="1:6" s="30" customFormat="1" ht="79.5" customHeight="1" x14ac:dyDescent="0.2">
      <c r="A85" s="33">
        <v>44532</v>
      </c>
      <c r="B85" s="34" t="s">
        <v>141</v>
      </c>
      <c r="C85" s="35" t="s">
        <v>142</v>
      </c>
      <c r="D85" s="38"/>
      <c r="E85" s="37">
        <v>54000</v>
      </c>
      <c r="F85" s="16">
        <f t="shared" si="1"/>
        <v>852363903.42000031</v>
      </c>
    </row>
    <row r="86" spans="1:6" s="30" customFormat="1" ht="28.5" customHeight="1" x14ac:dyDescent="0.2">
      <c r="A86" s="33">
        <v>44532</v>
      </c>
      <c r="B86" s="34" t="s">
        <v>143</v>
      </c>
      <c r="C86" s="35" t="s">
        <v>144</v>
      </c>
      <c r="D86" s="38"/>
      <c r="E86" s="37">
        <v>101417.5</v>
      </c>
      <c r="F86" s="16">
        <f t="shared" si="1"/>
        <v>852262485.92000031</v>
      </c>
    </row>
    <row r="87" spans="1:6" s="30" customFormat="1" ht="30.75" customHeight="1" x14ac:dyDescent="0.2">
      <c r="A87" s="33">
        <v>44532</v>
      </c>
      <c r="B87" s="34" t="s">
        <v>145</v>
      </c>
      <c r="C87" s="35" t="s">
        <v>146</v>
      </c>
      <c r="D87" s="38"/>
      <c r="E87" s="40">
        <v>207060.3</v>
      </c>
      <c r="F87" s="16">
        <f t="shared" si="1"/>
        <v>852055425.62000036</v>
      </c>
    </row>
    <row r="88" spans="1:6" s="30" customFormat="1" ht="49.5" customHeight="1" x14ac:dyDescent="0.2">
      <c r="A88" s="33">
        <v>44532</v>
      </c>
      <c r="B88" s="34" t="s">
        <v>147</v>
      </c>
      <c r="C88" s="35" t="s">
        <v>148</v>
      </c>
      <c r="D88" s="38"/>
      <c r="E88" s="40">
        <v>100000</v>
      </c>
      <c r="F88" s="16">
        <f t="shared" si="1"/>
        <v>851955425.62000036</v>
      </c>
    </row>
    <row r="89" spans="1:6" s="30" customFormat="1" ht="55.5" customHeight="1" x14ac:dyDescent="0.2">
      <c r="A89" s="33">
        <v>44532</v>
      </c>
      <c r="B89" s="34" t="s">
        <v>149</v>
      </c>
      <c r="C89" s="35" t="s">
        <v>150</v>
      </c>
      <c r="D89" s="38"/>
      <c r="E89" s="40">
        <v>32400</v>
      </c>
      <c r="F89" s="16">
        <f t="shared" si="1"/>
        <v>851923025.62000036</v>
      </c>
    </row>
    <row r="90" spans="1:6" s="30" customFormat="1" ht="53.25" customHeight="1" x14ac:dyDescent="0.2">
      <c r="A90" s="33">
        <v>44532</v>
      </c>
      <c r="B90" s="34" t="s">
        <v>151</v>
      </c>
      <c r="C90" s="35" t="s">
        <v>152</v>
      </c>
      <c r="D90" s="38"/>
      <c r="E90" s="40">
        <v>6472.49</v>
      </c>
      <c r="F90" s="16">
        <f t="shared" si="1"/>
        <v>851916553.13000035</v>
      </c>
    </row>
    <row r="91" spans="1:6" s="30" customFormat="1" ht="38.25" customHeight="1" x14ac:dyDescent="0.2">
      <c r="A91" s="33">
        <v>44532</v>
      </c>
      <c r="B91" s="34" t="s">
        <v>153</v>
      </c>
      <c r="C91" s="35" t="s">
        <v>154</v>
      </c>
      <c r="D91" s="38"/>
      <c r="E91" s="40">
        <v>314.17</v>
      </c>
      <c r="F91" s="16">
        <f t="shared" si="1"/>
        <v>851916238.9600004</v>
      </c>
    </row>
    <row r="92" spans="1:6" s="30" customFormat="1" ht="68.25" customHeight="1" x14ac:dyDescent="0.2">
      <c r="A92" s="33">
        <v>44532</v>
      </c>
      <c r="B92" s="34" t="s">
        <v>155</v>
      </c>
      <c r="C92" s="35" t="s">
        <v>156</v>
      </c>
      <c r="D92" s="38"/>
      <c r="E92" s="40">
        <v>558030</v>
      </c>
      <c r="F92" s="16">
        <f t="shared" si="1"/>
        <v>851358208.9600004</v>
      </c>
    </row>
    <row r="93" spans="1:6" s="30" customFormat="1" ht="43.5" customHeight="1" x14ac:dyDescent="0.2">
      <c r="A93" s="33">
        <v>44532</v>
      </c>
      <c r="B93" s="34" t="s">
        <v>157</v>
      </c>
      <c r="C93" s="35" t="s">
        <v>158</v>
      </c>
      <c r="D93" s="38"/>
      <c r="E93" s="40">
        <v>114142.5</v>
      </c>
      <c r="F93" s="16">
        <f t="shared" si="1"/>
        <v>851244066.4600004</v>
      </c>
    </row>
    <row r="94" spans="1:6" s="30" customFormat="1" ht="47.25" customHeight="1" x14ac:dyDescent="0.2">
      <c r="A94" s="33">
        <v>44532</v>
      </c>
      <c r="B94" s="34" t="s">
        <v>159</v>
      </c>
      <c r="C94" s="35" t="s">
        <v>160</v>
      </c>
      <c r="D94" s="38"/>
      <c r="E94" s="40">
        <v>54000</v>
      </c>
      <c r="F94" s="16">
        <f t="shared" si="1"/>
        <v>851190066.4600004</v>
      </c>
    </row>
    <row r="95" spans="1:6" s="30" customFormat="1" ht="94.5" customHeight="1" x14ac:dyDescent="0.2">
      <c r="A95" s="33">
        <v>44532</v>
      </c>
      <c r="B95" s="34" t="s">
        <v>161</v>
      </c>
      <c r="C95" s="35" t="s">
        <v>162</v>
      </c>
      <c r="D95" s="41"/>
      <c r="E95" s="40">
        <v>18000</v>
      </c>
      <c r="F95" s="16">
        <f t="shared" si="1"/>
        <v>851172066.4600004</v>
      </c>
    </row>
    <row r="96" spans="1:6" s="30" customFormat="1" ht="25.5" customHeight="1" x14ac:dyDescent="0.2">
      <c r="A96" s="33">
        <v>44533</v>
      </c>
      <c r="B96" s="39">
        <v>61932</v>
      </c>
      <c r="C96" s="35" t="s">
        <v>116</v>
      </c>
      <c r="D96" s="38"/>
      <c r="E96" s="40">
        <v>0</v>
      </c>
      <c r="F96" s="16">
        <f t="shared" si="1"/>
        <v>851172066.4600004</v>
      </c>
    </row>
    <row r="97" spans="1:6" s="30" customFormat="1" ht="48.75" customHeight="1" x14ac:dyDescent="0.2">
      <c r="A97" s="33">
        <v>44533</v>
      </c>
      <c r="B97" s="34" t="s">
        <v>163</v>
      </c>
      <c r="C97" s="35" t="s">
        <v>164</v>
      </c>
      <c r="D97" s="38"/>
      <c r="E97" s="40">
        <v>27000</v>
      </c>
      <c r="F97" s="16">
        <f t="shared" si="1"/>
        <v>851145066.4600004</v>
      </c>
    </row>
    <row r="98" spans="1:6" s="30" customFormat="1" ht="52.5" customHeight="1" x14ac:dyDescent="0.2">
      <c r="A98" s="33">
        <v>44533</v>
      </c>
      <c r="B98" s="34" t="s">
        <v>165</v>
      </c>
      <c r="C98" s="35" t="s">
        <v>166</v>
      </c>
      <c r="D98" s="38"/>
      <c r="E98" s="40">
        <v>259065</v>
      </c>
      <c r="F98" s="16">
        <f t="shared" si="1"/>
        <v>850886001.4600004</v>
      </c>
    </row>
    <row r="99" spans="1:6" s="30" customFormat="1" ht="34.5" customHeight="1" x14ac:dyDescent="0.2">
      <c r="A99" s="33">
        <v>44533</v>
      </c>
      <c r="B99" s="34" t="s">
        <v>167</v>
      </c>
      <c r="C99" s="35" t="s">
        <v>168</v>
      </c>
      <c r="D99" s="38"/>
      <c r="E99" s="40">
        <v>10890</v>
      </c>
      <c r="F99" s="16">
        <f t="shared" si="1"/>
        <v>850875111.4600004</v>
      </c>
    </row>
    <row r="100" spans="1:6" s="30" customFormat="1" ht="31.5" customHeight="1" x14ac:dyDescent="0.2">
      <c r="A100" s="33">
        <v>44533</v>
      </c>
      <c r="B100" s="34" t="s">
        <v>169</v>
      </c>
      <c r="C100" s="35" t="s">
        <v>170</v>
      </c>
      <c r="D100" s="38"/>
      <c r="E100" s="40">
        <v>5400</v>
      </c>
      <c r="F100" s="16">
        <f t="shared" si="1"/>
        <v>850869711.4600004</v>
      </c>
    </row>
    <row r="101" spans="1:6" s="30" customFormat="1" ht="27" customHeight="1" x14ac:dyDescent="0.2">
      <c r="A101" s="33">
        <v>44533</v>
      </c>
      <c r="B101" s="34" t="s">
        <v>171</v>
      </c>
      <c r="C101" s="35" t="s">
        <v>116</v>
      </c>
      <c r="D101" s="38"/>
      <c r="E101" s="40">
        <v>0</v>
      </c>
      <c r="F101" s="16">
        <f t="shared" si="1"/>
        <v>850869711.4600004</v>
      </c>
    </row>
    <row r="102" spans="1:6" s="30" customFormat="1" ht="95.25" customHeight="1" x14ac:dyDescent="0.2">
      <c r="A102" s="33">
        <v>44533</v>
      </c>
      <c r="B102" s="34" t="s">
        <v>172</v>
      </c>
      <c r="C102" s="35" t="s">
        <v>173</v>
      </c>
      <c r="D102" s="38"/>
      <c r="E102" s="40">
        <v>18000</v>
      </c>
      <c r="F102" s="16">
        <f t="shared" si="1"/>
        <v>850851711.4600004</v>
      </c>
    </row>
    <row r="103" spans="1:6" s="30" customFormat="1" ht="32.25" customHeight="1" x14ac:dyDescent="0.2">
      <c r="A103" s="33">
        <v>44533</v>
      </c>
      <c r="B103" s="34" t="s">
        <v>174</v>
      </c>
      <c r="C103" s="35" t="s">
        <v>175</v>
      </c>
      <c r="D103" s="38"/>
      <c r="E103" s="40">
        <v>20700</v>
      </c>
      <c r="F103" s="16">
        <f t="shared" si="1"/>
        <v>850831011.4600004</v>
      </c>
    </row>
    <row r="104" spans="1:6" s="30" customFormat="1" ht="42.75" customHeight="1" x14ac:dyDescent="0.2">
      <c r="A104" s="33">
        <v>44533</v>
      </c>
      <c r="B104" s="34" t="s">
        <v>176</v>
      </c>
      <c r="C104" s="35" t="s">
        <v>177</v>
      </c>
      <c r="D104" s="38"/>
      <c r="E104" s="40">
        <v>179950</v>
      </c>
      <c r="F104" s="16">
        <f t="shared" si="1"/>
        <v>850651061.4600004</v>
      </c>
    </row>
    <row r="105" spans="1:6" s="30" customFormat="1" ht="39.75" customHeight="1" x14ac:dyDescent="0.2">
      <c r="A105" s="33">
        <v>44533</v>
      </c>
      <c r="B105" s="34" t="s">
        <v>178</v>
      </c>
      <c r="C105" s="35" t="s">
        <v>179</v>
      </c>
      <c r="D105" s="38"/>
      <c r="E105" s="40">
        <v>118122.64</v>
      </c>
      <c r="F105" s="16">
        <f t="shared" si="1"/>
        <v>850532938.82000041</v>
      </c>
    </row>
    <row r="106" spans="1:6" s="30" customFormat="1" ht="42.75" customHeight="1" x14ac:dyDescent="0.2">
      <c r="A106" s="33">
        <v>44533</v>
      </c>
      <c r="B106" s="34" t="s">
        <v>180</v>
      </c>
      <c r="C106" s="35" t="s">
        <v>181</v>
      </c>
      <c r="D106" s="38"/>
      <c r="E106" s="40">
        <v>8305.9</v>
      </c>
      <c r="F106" s="16">
        <f t="shared" si="1"/>
        <v>850524632.92000043</v>
      </c>
    </row>
    <row r="107" spans="1:6" s="30" customFormat="1" ht="51.75" customHeight="1" x14ac:dyDescent="0.2">
      <c r="A107" s="33">
        <v>44533</v>
      </c>
      <c r="B107" s="34" t="s">
        <v>182</v>
      </c>
      <c r="C107" s="35" t="s">
        <v>183</v>
      </c>
      <c r="D107" s="38"/>
      <c r="E107" s="40">
        <v>45000</v>
      </c>
      <c r="F107" s="16">
        <f t="shared" si="1"/>
        <v>850479632.92000043</v>
      </c>
    </row>
    <row r="108" spans="1:6" s="30" customFormat="1" ht="77.25" customHeight="1" x14ac:dyDescent="0.2">
      <c r="A108" s="33">
        <v>44533</v>
      </c>
      <c r="B108" s="34" t="s">
        <v>184</v>
      </c>
      <c r="C108" s="35" t="s">
        <v>185</v>
      </c>
      <c r="D108" s="38"/>
      <c r="E108" s="40">
        <v>9000</v>
      </c>
      <c r="F108" s="16">
        <f t="shared" si="1"/>
        <v>850470632.92000043</v>
      </c>
    </row>
    <row r="109" spans="1:6" s="30" customFormat="1" ht="66" customHeight="1" x14ac:dyDescent="0.2">
      <c r="A109" s="33">
        <v>44533</v>
      </c>
      <c r="B109" s="34" t="s">
        <v>186</v>
      </c>
      <c r="C109" s="35" t="s">
        <v>187</v>
      </c>
      <c r="D109" s="38"/>
      <c r="E109" s="40">
        <v>9000</v>
      </c>
      <c r="F109" s="16">
        <f t="shared" si="1"/>
        <v>850461632.92000043</v>
      </c>
    </row>
    <row r="110" spans="1:6" s="30" customFormat="1" ht="61.5" customHeight="1" x14ac:dyDescent="0.2">
      <c r="A110" s="33">
        <v>44533</v>
      </c>
      <c r="B110" s="34" t="s">
        <v>188</v>
      </c>
      <c r="C110" s="35" t="s">
        <v>189</v>
      </c>
      <c r="D110" s="38"/>
      <c r="E110" s="40">
        <v>38872</v>
      </c>
      <c r="F110" s="16">
        <f t="shared" si="1"/>
        <v>850422760.92000043</v>
      </c>
    </row>
    <row r="111" spans="1:6" s="30" customFormat="1" ht="42.75" customHeight="1" x14ac:dyDescent="0.2">
      <c r="A111" s="33">
        <v>44533</v>
      </c>
      <c r="B111" s="34" t="s">
        <v>190</v>
      </c>
      <c r="C111" s="35" t="s">
        <v>191</v>
      </c>
      <c r="D111" s="38"/>
      <c r="E111" s="40">
        <v>18450</v>
      </c>
      <c r="F111" s="16">
        <f t="shared" si="1"/>
        <v>850404310.92000043</v>
      </c>
    </row>
    <row r="112" spans="1:6" s="30" customFormat="1" ht="65.25" customHeight="1" x14ac:dyDescent="0.2">
      <c r="A112" s="33">
        <v>44533</v>
      </c>
      <c r="B112" s="34" t="s">
        <v>192</v>
      </c>
      <c r="C112" s="35" t="s">
        <v>193</v>
      </c>
      <c r="D112" s="38"/>
      <c r="E112" s="40">
        <v>56005.919999999998</v>
      </c>
      <c r="F112" s="16">
        <f t="shared" si="1"/>
        <v>850348305.00000048</v>
      </c>
    </row>
    <row r="113" spans="1:6" s="30" customFormat="1" ht="57" customHeight="1" x14ac:dyDescent="0.2">
      <c r="A113" s="33">
        <v>44533</v>
      </c>
      <c r="B113" s="34" t="s">
        <v>194</v>
      </c>
      <c r="C113" s="35" t="s">
        <v>195</v>
      </c>
      <c r="D113" s="38"/>
      <c r="E113" s="40">
        <v>257877.5</v>
      </c>
      <c r="F113" s="16">
        <f t="shared" si="1"/>
        <v>850090427.50000048</v>
      </c>
    </row>
    <row r="114" spans="1:6" s="30" customFormat="1" ht="51" customHeight="1" x14ac:dyDescent="0.2">
      <c r="A114" s="33">
        <v>44533</v>
      </c>
      <c r="B114" s="34" t="s">
        <v>196</v>
      </c>
      <c r="C114" s="35" t="s">
        <v>197</v>
      </c>
      <c r="D114" s="38"/>
      <c r="E114" s="40">
        <v>26847</v>
      </c>
      <c r="F114" s="16">
        <f t="shared" si="1"/>
        <v>850063580.50000048</v>
      </c>
    </row>
    <row r="115" spans="1:6" s="43" customFormat="1" ht="63" customHeight="1" x14ac:dyDescent="0.2">
      <c r="A115" s="33">
        <v>44533</v>
      </c>
      <c r="B115" s="34" t="s">
        <v>198</v>
      </c>
      <c r="C115" s="35" t="s">
        <v>199</v>
      </c>
      <c r="D115" s="42"/>
      <c r="E115" s="40">
        <v>714169.72</v>
      </c>
      <c r="F115" s="16">
        <f t="shared" si="1"/>
        <v>849349410.78000045</v>
      </c>
    </row>
    <row r="116" spans="1:6" s="30" customFormat="1" ht="67.5" customHeight="1" x14ac:dyDescent="0.2">
      <c r="A116" s="33">
        <v>44533</v>
      </c>
      <c r="B116" s="34" t="s">
        <v>200</v>
      </c>
      <c r="C116" s="35" t="s">
        <v>201</v>
      </c>
      <c r="D116" s="38"/>
      <c r="E116" s="40">
        <v>9000</v>
      </c>
      <c r="F116" s="16">
        <f t="shared" si="1"/>
        <v>849340410.78000045</v>
      </c>
    </row>
    <row r="117" spans="1:6" s="30" customFormat="1" ht="55.5" customHeight="1" x14ac:dyDescent="0.2">
      <c r="A117" s="33">
        <v>44533</v>
      </c>
      <c r="B117" s="34" t="s">
        <v>202</v>
      </c>
      <c r="C117" s="35" t="s">
        <v>203</v>
      </c>
      <c r="D117" s="38"/>
      <c r="E117" s="40">
        <v>4090116.17</v>
      </c>
      <c r="F117" s="16">
        <f t="shared" si="1"/>
        <v>845250294.61000049</v>
      </c>
    </row>
    <row r="118" spans="1:6" s="30" customFormat="1" ht="44.25" customHeight="1" x14ac:dyDescent="0.2">
      <c r="A118" s="33">
        <v>44533</v>
      </c>
      <c r="B118" s="34" t="s">
        <v>204</v>
      </c>
      <c r="C118" s="35" t="s">
        <v>205</v>
      </c>
      <c r="D118" s="38"/>
      <c r="E118" s="40">
        <v>12960</v>
      </c>
      <c r="F118" s="16">
        <f t="shared" si="1"/>
        <v>845237334.61000049</v>
      </c>
    </row>
    <row r="119" spans="1:6" s="30" customFormat="1" ht="36.75" customHeight="1" x14ac:dyDescent="0.2">
      <c r="A119" s="33">
        <v>44536</v>
      </c>
      <c r="B119" s="34" t="s">
        <v>206</v>
      </c>
      <c r="C119" s="35" t="s">
        <v>207</v>
      </c>
      <c r="D119" s="38"/>
      <c r="E119" s="40">
        <v>1377893.8</v>
      </c>
      <c r="F119" s="16">
        <f t="shared" si="1"/>
        <v>843859440.81000054</v>
      </c>
    </row>
    <row r="120" spans="1:6" s="30" customFormat="1" ht="40.5" customHeight="1" x14ac:dyDescent="0.2">
      <c r="A120" s="33">
        <v>44536</v>
      </c>
      <c r="B120" s="34" t="s">
        <v>208</v>
      </c>
      <c r="C120" s="35" t="s">
        <v>209</v>
      </c>
      <c r="D120" s="38"/>
      <c r="E120" s="40">
        <v>21520</v>
      </c>
      <c r="F120" s="16">
        <f t="shared" si="1"/>
        <v>843837920.81000054</v>
      </c>
    </row>
    <row r="121" spans="1:6" s="30" customFormat="1" ht="25.5" customHeight="1" x14ac:dyDescent="0.2">
      <c r="A121" s="33">
        <v>44536</v>
      </c>
      <c r="B121" s="34" t="s">
        <v>210</v>
      </c>
      <c r="C121" s="35" t="s">
        <v>116</v>
      </c>
      <c r="D121" s="38"/>
      <c r="E121" s="40">
        <v>0</v>
      </c>
      <c r="F121" s="16">
        <f t="shared" si="1"/>
        <v>843837920.81000054</v>
      </c>
    </row>
    <row r="122" spans="1:6" s="30" customFormat="1" ht="25.5" customHeight="1" x14ac:dyDescent="0.2">
      <c r="A122" s="33">
        <v>44536</v>
      </c>
      <c r="B122" s="34" t="s">
        <v>211</v>
      </c>
      <c r="C122" s="35" t="s">
        <v>116</v>
      </c>
      <c r="D122" s="38"/>
      <c r="E122" s="40">
        <v>0</v>
      </c>
      <c r="F122" s="16">
        <f t="shared" si="1"/>
        <v>843837920.81000054</v>
      </c>
    </row>
    <row r="123" spans="1:6" s="30" customFormat="1" ht="54.75" customHeight="1" x14ac:dyDescent="0.2">
      <c r="A123" s="33">
        <v>44536</v>
      </c>
      <c r="B123" s="34" t="s">
        <v>212</v>
      </c>
      <c r="C123" s="35" t="s">
        <v>213</v>
      </c>
      <c r="D123" s="38"/>
      <c r="E123" s="40">
        <v>279984.18</v>
      </c>
      <c r="F123" s="16">
        <f t="shared" si="1"/>
        <v>843557936.63000059</v>
      </c>
    </row>
    <row r="124" spans="1:6" s="30" customFormat="1" ht="41.25" customHeight="1" x14ac:dyDescent="0.2">
      <c r="A124" s="33">
        <v>44536</v>
      </c>
      <c r="B124" s="34" t="s">
        <v>214</v>
      </c>
      <c r="C124" s="35" t="s">
        <v>215</v>
      </c>
      <c r="D124" s="38"/>
      <c r="E124" s="40">
        <v>53100</v>
      </c>
      <c r="F124" s="16">
        <f t="shared" si="1"/>
        <v>843504836.63000059</v>
      </c>
    </row>
    <row r="125" spans="1:6" s="30" customFormat="1" ht="43.5" customHeight="1" x14ac:dyDescent="0.2">
      <c r="A125" s="33">
        <v>44536</v>
      </c>
      <c r="B125" s="34" t="s">
        <v>216</v>
      </c>
      <c r="C125" s="35" t="s">
        <v>217</v>
      </c>
      <c r="D125" s="38"/>
      <c r="E125" s="40">
        <v>89547.18</v>
      </c>
      <c r="F125" s="16">
        <f t="shared" si="1"/>
        <v>843415289.45000064</v>
      </c>
    </row>
    <row r="126" spans="1:6" s="30" customFormat="1" ht="41.25" customHeight="1" x14ac:dyDescent="0.2">
      <c r="A126" s="33">
        <v>44536</v>
      </c>
      <c r="B126" s="34" t="s">
        <v>218</v>
      </c>
      <c r="C126" s="35" t="s">
        <v>219</v>
      </c>
      <c r="D126" s="38"/>
      <c r="E126" s="40">
        <v>10800</v>
      </c>
      <c r="F126" s="16">
        <f t="shared" si="1"/>
        <v>843404489.45000064</v>
      </c>
    </row>
    <row r="127" spans="1:6" s="30" customFormat="1" ht="43.5" customHeight="1" x14ac:dyDescent="0.2">
      <c r="A127" s="33">
        <v>44536</v>
      </c>
      <c r="B127" s="34" t="s">
        <v>220</v>
      </c>
      <c r="C127" s="35" t="s">
        <v>221</v>
      </c>
      <c r="D127" s="38"/>
      <c r="E127" s="40">
        <v>122597.5</v>
      </c>
      <c r="F127" s="16">
        <f t="shared" si="1"/>
        <v>843281891.95000064</v>
      </c>
    </row>
    <row r="128" spans="1:6" s="30" customFormat="1" ht="52.5" customHeight="1" x14ac:dyDescent="0.2">
      <c r="A128" s="33">
        <v>44536</v>
      </c>
      <c r="B128" s="34" t="s">
        <v>222</v>
      </c>
      <c r="C128" s="35" t="s">
        <v>223</v>
      </c>
      <c r="D128" s="38"/>
      <c r="E128" s="40">
        <v>249422.5</v>
      </c>
      <c r="F128" s="16">
        <f t="shared" si="1"/>
        <v>843032469.45000064</v>
      </c>
    </row>
    <row r="129" spans="1:6" s="30" customFormat="1" ht="55.5" customHeight="1" x14ac:dyDescent="0.2">
      <c r="A129" s="33">
        <v>44536</v>
      </c>
      <c r="B129" s="34" t="s">
        <v>224</v>
      </c>
      <c r="C129" s="35" t="s">
        <v>225</v>
      </c>
      <c r="D129" s="38"/>
      <c r="E129" s="40">
        <v>13755760.98</v>
      </c>
      <c r="F129" s="16">
        <f t="shared" si="1"/>
        <v>829276708.47000062</v>
      </c>
    </row>
    <row r="130" spans="1:6" s="30" customFormat="1" ht="67.5" customHeight="1" x14ac:dyDescent="0.2">
      <c r="A130" s="33">
        <v>44536</v>
      </c>
      <c r="B130" s="34" t="s">
        <v>226</v>
      </c>
      <c r="C130" s="35" t="s">
        <v>227</v>
      </c>
      <c r="D130" s="38"/>
      <c r="E130" s="40">
        <v>22500</v>
      </c>
      <c r="F130" s="16">
        <f t="shared" si="1"/>
        <v>829254208.47000062</v>
      </c>
    </row>
    <row r="131" spans="1:6" s="30" customFormat="1" ht="41.25" customHeight="1" x14ac:dyDescent="0.2">
      <c r="A131" s="33">
        <v>44536</v>
      </c>
      <c r="B131" s="34" t="s">
        <v>228</v>
      </c>
      <c r="C131" s="35" t="s">
        <v>229</v>
      </c>
      <c r="D131" s="38"/>
      <c r="E131" s="40">
        <v>25200</v>
      </c>
      <c r="F131" s="16">
        <f t="shared" si="1"/>
        <v>829229008.47000062</v>
      </c>
    </row>
    <row r="132" spans="1:6" s="30" customFormat="1" ht="44.25" customHeight="1" x14ac:dyDescent="0.2">
      <c r="A132" s="33">
        <v>44536</v>
      </c>
      <c r="B132" s="34" t="s">
        <v>230</v>
      </c>
      <c r="C132" s="35" t="s">
        <v>231</v>
      </c>
      <c r="D132" s="38"/>
      <c r="E132" s="40">
        <v>6750</v>
      </c>
      <c r="F132" s="16">
        <f t="shared" si="1"/>
        <v>829222258.47000062</v>
      </c>
    </row>
    <row r="133" spans="1:6" s="30" customFormat="1" ht="50.25" customHeight="1" x14ac:dyDescent="0.2">
      <c r="A133" s="33">
        <v>44536</v>
      </c>
      <c r="B133" s="34" t="s">
        <v>232</v>
      </c>
      <c r="C133" s="35" t="s">
        <v>233</v>
      </c>
      <c r="D133" s="38"/>
      <c r="E133" s="40">
        <v>126825</v>
      </c>
      <c r="F133" s="16">
        <f t="shared" si="1"/>
        <v>829095433.47000062</v>
      </c>
    </row>
    <row r="134" spans="1:6" s="30" customFormat="1" ht="51" customHeight="1" x14ac:dyDescent="0.2">
      <c r="A134" s="33">
        <v>44536</v>
      </c>
      <c r="B134" s="34" t="s">
        <v>234</v>
      </c>
      <c r="C134" s="35" t="s">
        <v>235</v>
      </c>
      <c r="D134" s="38"/>
      <c r="E134" s="40">
        <v>126825</v>
      </c>
      <c r="F134" s="16">
        <f t="shared" si="1"/>
        <v>828968608.47000062</v>
      </c>
    </row>
    <row r="135" spans="1:6" s="30" customFormat="1" ht="50.25" customHeight="1" x14ac:dyDescent="0.2">
      <c r="A135" s="33">
        <v>44536</v>
      </c>
      <c r="B135" s="34" t="s">
        <v>236</v>
      </c>
      <c r="C135" s="35" t="s">
        <v>237</v>
      </c>
      <c r="D135" s="38"/>
      <c r="E135" s="40">
        <v>805972.5</v>
      </c>
      <c r="F135" s="16">
        <f t="shared" si="1"/>
        <v>828162635.97000062</v>
      </c>
    </row>
    <row r="136" spans="1:6" s="30" customFormat="1" ht="39.75" customHeight="1" x14ac:dyDescent="0.2">
      <c r="A136" s="33">
        <v>44537</v>
      </c>
      <c r="B136" s="34" t="s">
        <v>238</v>
      </c>
      <c r="C136" s="35" t="s">
        <v>239</v>
      </c>
      <c r="D136" s="38"/>
      <c r="E136" s="40">
        <v>116957.5</v>
      </c>
      <c r="F136" s="16">
        <f t="shared" si="1"/>
        <v>828045678.47000062</v>
      </c>
    </row>
    <row r="137" spans="1:6" s="30" customFormat="1" ht="41.25" customHeight="1" x14ac:dyDescent="0.2">
      <c r="A137" s="33">
        <v>44537</v>
      </c>
      <c r="B137" s="34" t="s">
        <v>240</v>
      </c>
      <c r="C137" s="35" t="s">
        <v>241</v>
      </c>
      <c r="D137" s="38"/>
      <c r="E137" s="40">
        <v>10890</v>
      </c>
      <c r="F137" s="16">
        <f t="shared" si="1"/>
        <v>828034788.47000062</v>
      </c>
    </row>
    <row r="138" spans="1:6" s="30" customFormat="1" ht="41.25" customHeight="1" x14ac:dyDescent="0.2">
      <c r="A138" s="33">
        <v>44537</v>
      </c>
      <c r="B138" s="34" t="s">
        <v>242</v>
      </c>
      <c r="C138" s="35" t="s">
        <v>243</v>
      </c>
      <c r="D138" s="38"/>
      <c r="E138" s="40">
        <v>7200</v>
      </c>
      <c r="F138" s="16">
        <f t="shared" si="1"/>
        <v>828027588.47000062</v>
      </c>
    </row>
    <row r="139" spans="1:6" s="30" customFormat="1" ht="46.5" customHeight="1" x14ac:dyDescent="0.2">
      <c r="A139" s="33">
        <v>44537</v>
      </c>
      <c r="B139" s="34" t="s">
        <v>244</v>
      </c>
      <c r="C139" s="35" t="s">
        <v>245</v>
      </c>
      <c r="D139" s="38"/>
      <c r="E139" s="40">
        <v>45426</v>
      </c>
      <c r="F139" s="16">
        <f t="shared" si="1"/>
        <v>827982162.47000062</v>
      </c>
    </row>
    <row r="140" spans="1:6" s="30" customFormat="1" ht="52.5" customHeight="1" x14ac:dyDescent="0.2">
      <c r="A140" s="33">
        <v>44537</v>
      </c>
      <c r="B140" s="34" t="s">
        <v>246</v>
      </c>
      <c r="C140" s="35" t="s">
        <v>247</v>
      </c>
      <c r="D140" s="38"/>
      <c r="E140" s="40">
        <v>9000</v>
      </c>
      <c r="F140" s="16">
        <f t="shared" si="1"/>
        <v>827973162.47000062</v>
      </c>
    </row>
    <row r="141" spans="1:6" s="30" customFormat="1" ht="40.5" customHeight="1" x14ac:dyDescent="0.2">
      <c r="A141" s="33">
        <v>44537</v>
      </c>
      <c r="B141" s="34" t="s">
        <v>248</v>
      </c>
      <c r="C141" s="35" t="s">
        <v>249</v>
      </c>
      <c r="D141" s="38"/>
      <c r="E141" s="40">
        <v>109915</v>
      </c>
      <c r="F141" s="16">
        <f t="shared" si="1"/>
        <v>827863247.47000062</v>
      </c>
    </row>
    <row r="142" spans="1:6" s="30" customFormat="1" ht="44.25" customHeight="1" x14ac:dyDescent="0.2">
      <c r="A142" s="33">
        <v>44537</v>
      </c>
      <c r="B142" s="34" t="s">
        <v>250</v>
      </c>
      <c r="C142" s="35" t="s">
        <v>251</v>
      </c>
      <c r="D142" s="38"/>
      <c r="E142" s="40">
        <v>6300</v>
      </c>
      <c r="F142" s="16">
        <f t="shared" ref="F142:F205" si="2">F141-E142</f>
        <v>827856947.47000062</v>
      </c>
    </row>
    <row r="143" spans="1:6" s="30" customFormat="1" ht="39.75" customHeight="1" x14ac:dyDescent="0.2">
      <c r="A143" s="33">
        <v>44537</v>
      </c>
      <c r="B143" s="34" t="s">
        <v>252</v>
      </c>
      <c r="C143" s="35" t="s">
        <v>253</v>
      </c>
      <c r="D143" s="38"/>
      <c r="E143" s="40">
        <v>9000</v>
      </c>
      <c r="F143" s="16">
        <f t="shared" si="2"/>
        <v>827847947.47000062</v>
      </c>
    </row>
    <row r="144" spans="1:6" s="30" customFormat="1" ht="43.5" customHeight="1" x14ac:dyDescent="0.2">
      <c r="A144" s="33">
        <v>44537</v>
      </c>
      <c r="B144" s="34" t="s">
        <v>254</v>
      </c>
      <c r="C144" s="35" t="s">
        <v>255</v>
      </c>
      <c r="D144" s="38"/>
      <c r="E144" s="40">
        <v>13500</v>
      </c>
      <c r="F144" s="16">
        <f t="shared" si="2"/>
        <v>827834447.47000062</v>
      </c>
    </row>
    <row r="145" spans="1:6" s="30" customFormat="1" ht="36.75" customHeight="1" x14ac:dyDescent="0.2">
      <c r="A145" s="33">
        <v>44537</v>
      </c>
      <c r="B145" s="34" t="s">
        <v>256</v>
      </c>
      <c r="C145" s="35" t="s">
        <v>257</v>
      </c>
      <c r="D145" s="38"/>
      <c r="E145" s="40">
        <v>4050</v>
      </c>
      <c r="F145" s="16">
        <f t="shared" si="2"/>
        <v>827830397.47000062</v>
      </c>
    </row>
    <row r="146" spans="1:6" s="30" customFormat="1" ht="47.25" customHeight="1" x14ac:dyDescent="0.2">
      <c r="A146" s="33">
        <v>44537</v>
      </c>
      <c r="B146" s="34" t="s">
        <v>258</v>
      </c>
      <c r="C146" s="35" t="s">
        <v>259</v>
      </c>
      <c r="D146" s="38"/>
      <c r="E146" s="40">
        <v>16200</v>
      </c>
      <c r="F146" s="16">
        <f t="shared" si="2"/>
        <v>827814197.47000062</v>
      </c>
    </row>
    <row r="147" spans="1:6" s="30" customFormat="1" ht="30" customHeight="1" x14ac:dyDescent="0.2">
      <c r="A147" s="33">
        <v>44537</v>
      </c>
      <c r="B147" s="34" t="s">
        <v>260</v>
      </c>
      <c r="C147" s="35" t="s">
        <v>261</v>
      </c>
      <c r="D147" s="38"/>
      <c r="E147" s="40">
        <v>5400</v>
      </c>
      <c r="F147" s="16">
        <f t="shared" si="2"/>
        <v>827808797.47000062</v>
      </c>
    </row>
    <row r="148" spans="1:6" s="30" customFormat="1" ht="41.25" customHeight="1" x14ac:dyDescent="0.2">
      <c r="A148" s="33">
        <v>44537</v>
      </c>
      <c r="B148" s="34" t="s">
        <v>262</v>
      </c>
      <c r="C148" s="35" t="s">
        <v>263</v>
      </c>
      <c r="D148" s="38"/>
      <c r="E148" s="40">
        <v>3600</v>
      </c>
      <c r="F148" s="16">
        <f t="shared" si="2"/>
        <v>827805197.47000062</v>
      </c>
    </row>
    <row r="149" spans="1:6" s="30" customFormat="1" ht="38.25" customHeight="1" x14ac:dyDescent="0.2">
      <c r="A149" s="33">
        <v>44537</v>
      </c>
      <c r="B149" s="34" t="s">
        <v>264</v>
      </c>
      <c r="C149" s="35" t="s">
        <v>265</v>
      </c>
      <c r="D149" s="38"/>
      <c r="E149" s="40">
        <v>4500</v>
      </c>
      <c r="F149" s="16">
        <f t="shared" si="2"/>
        <v>827800697.47000062</v>
      </c>
    </row>
    <row r="150" spans="1:6" s="45" customFormat="1" ht="33" customHeight="1" x14ac:dyDescent="0.2">
      <c r="A150" s="33">
        <v>44537</v>
      </c>
      <c r="B150" s="34" t="s">
        <v>266</v>
      </c>
      <c r="C150" s="35" t="s">
        <v>267</v>
      </c>
      <c r="D150" s="44"/>
      <c r="E150" s="40">
        <v>4500</v>
      </c>
      <c r="F150" s="16">
        <f t="shared" si="2"/>
        <v>827796197.47000062</v>
      </c>
    </row>
    <row r="151" spans="1:6" s="45" customFormat="1" ht="37.5" customHeight="1" x14ac:dyDescent="0.2">
      <c r="A151" s="33">
        <v>44537</v>
      </c>
      <c r="B151" s="34" t="s">
        <v>268</v>
      </c>
      <c r="C151" s="35" t="s">
        <v>269</v>
      </c>
      <c r="D151" s="44"/>
      <c r="E151" s="40">
        <v>9000</v>
      </c>
      <c r="F151" s="16">
        <f t="shared" si="2"/>
        <v>827787197.47000062</v>
      </c>
    </row>
    <row r="152" spans="1:6" s="45" customFormat="1" ht="45" customHeight="1" x14ac:dyDescent="0.2">
      <c r="A152" s="33">
        <v>44537</v>
      </c>
      <c r="B152" s="34" t="s">
        <v>270</v>
      </c>
      <c r="C152" s="35" t="s">
        <v>271</v>
      </c>
      <c r="D152" s="44"/>
      <c r="E152" s="40">
        <v>5850</v>
      </c>
      <c r="F152" s="16">
        <f t="shared" si="2"/>
        <v>827781347.47000062</v>
      </c>
    </row>
    <row r="153" spans="1:6" s="45" customFormat="1" ht="45" customHeight="1" x14ac:dyDescent="0.2">
      <c r="A153" s="33">
        <v>44537</v>
      </c>
      <c r="B153" s="34" t="s">
        <v>272</v>
      </c>
      <c r="C153" s="35" t="s">
        <v>273</v>
      </c>
      <c r="D153" s="44"/>
      <c r="E153" s="40">
        <v>900</v>
      </c>
      <c r="F153" s="16">
        <f t="shared" si="2"/>
        <v>827780447.47000062</v>
      </c>
    </row>
    <row r="154" spans="1:6" s="45" customFormat="1" ht="47.25" customHeight="1" x14ac:dyDescent="0.2">
      <c r="A154" s="33">
        <v>44537</v>
      </c>
      <c r="B154" s="34" t="s">
        <v>274</v>
      </c>
      <c r="C154" s="35" t="s">
        <v>275</v>
      </c>
      <c r="D154" s="44"/>
      <c r="E154" s="40">
        <v>131052.5</v>
      </c>
      <c r="F154" s="16">
        <f t="shared" si="2"/>
        <v>827649394.97000062</v>
      </c>
    </row>
    <row r="155" spans="1:6" s="45" customFormat="1" ht="47.25" customHeight="1" x14ac:dyDescent="0.2">
      <c r="A155" s="33">
        <v>44537</v>
      </c>
      <c r="B155" s="34" t="s">
        <v>276</v>
      </c>
      <c r="C155" s="35" t="s">
        <v>277</v>
      </c>
      <c r="D155" s="44"/>
      <c r="E155" s="40">
        <v>122597.5</v>
      </c>
      <c r="F155" s="16">
        <f t="shared" si="2"/>
        <v>827526797.47000062</v>
      </c>
    </row>
    <row r="156" spans="1:6" s="45" customFormat="1" ht="41.25" customHeight="1" x14ac:dyDescent="0.2">
      <c r="A156" s="33">
        <v>44537</v>
      </c>
      <c r="B156" s="34" t="s">
        <v>278</v>
      </c>
      <c r="C156" s="35" t="s">
        <v>279</v>
      </c>
      <c r="D156" s="44"/>
      <c r="E156" s="40">
        <v>5400</v>
      </c>
      <c r="F156" s="16">
        <f t="shared" si="2"/>
        <v>827521397.47000062</v>
      </c>
    </row>
    <row r="157" spans="1:6" s="45" customFormat="1" ht="43.5" customHeight="1" x14ac:dyDescent="0.2">
      <c r="A157" s="33">
        <v>44537</v>
      </c>
      <c r="B157" s="34" t="s">
        <v>280</v>
      </c>
      <c r="C157" s="35" t="s">
        <v>281</v>
      </c>
      <c r="D157" s="44"/>
      <c r="E157" s="40">
        <v>5940</v>
      </c>
      <c r="F157" s="16">
        <f t="shared" si="2"/>
        <v>827515457.47000062</v>
      </c>
    </row>
    <row r="158" spans="1:6" s="45" customFormat="1" ht="48.75" customHeight="1" x14ac:dyDescent="0.2">
      <c r="A158" s="33">
        <v>44537</v>
      </c>
      <c r="B158" s="34" t="s">
        <v>282</v>
      </c>
      <c r="C158" s="35" t="s">
        <v>283</v>
      </c>
      <c r="D158" s="44"/>
      <c r="E158" s="40">
        <v>5850</v>
      </c>
      <c r="F158" s="16">
        <f t="shared" si="2"/>
        <v>827509607.47000062</v>
      </c>
    </row>
    <row r="159" spans="1:6" s="45" customFormat="1" ht="51.75" customHeight="1" x14ac:dyDescent="0.2">
      <c r="A159" s="33">
        <v>44537</v>
      </c>
      <c r="B159" s="34" t="s">
        <v>284</v>
      </c>
      <c r="C159" s="35" t="s">
        <v>285</v>
      </c>
      <c r="D159" s="44"/>
      <c r="E159" s="40">
        <v>109915</v>
      </c>
      <c r="F159" s="16">
        <f t="shared" si="2"/>
        <v>827399692.47000062</v>
      </c>
    </row>
    <row r="160" spans="1:6" s="45" customFormat="1" ht="42" customHeight="1" x14ac:dyDescent="0.2">
      <c r="A160" s="33">
        <v>44537</v>
      </c>
      <c r="B160" s="34" t="s">
        <v>286</v>
      </c>
      <c r="C160" s="35" t="s">
        <v>287</v>
      </c>
      <c r="D160" s="44"/>
      <c r="E160" s="40">
        <v>7770.04</v>
      </c>
      <c r="F160" s="16">
        <f t="shared" si="2"/>
        <v>827391922.43000066</v>
      </c>
    </row>
    <row r="161" spans="1:6" s="45" customFormat="1" ht="36" customHeight="1" x14ac:dyDescent="0.2">
      <c r="A161" s="33">
        <v>44537</v>
      </c>
      <c r="B161" s="34" t="s">
        <v>288</v>
      </c>
      <c r="C161" s="35" t="s">
        <v>289</v>
      </c>
      <c r="D161" s="44"/>
      <c r="E161" s="40">
        <v>6750</v>
      </c>
      <c r="F161" s="16">
        <f t="shared" si="2"/>
        <v>827385172.43000066</v>
      </c>
    </row>
    <row r="162" spans="1:6" s="45" customFormat="1" ht="38.25" customHeight="1" x14ac:dyDescent="0.2">
      <c r="A162" s="33">
        <v>44538</v>
      </c>
      <c r="B162" s="34" t="s">
        <v>290</v>
      </c>
      <c r="C162" s="35" t="s">
        <v>291</v>
      </c>
      <c r="D162" s="44"/>
      <c r="E162" s="40">
        <v>119518.41</v>
      </c>
      <c r="F162" s="16">
        <f t="shared" si="2"/>
        <v>827265654.0200007</v>
      </c>
    </row>
    <row r="163" spans="1:6" s="45" customFormat="1" ht="42" customHeight="1" x14ac:dyDescent="0.2">
      <c r="A163" s="33">
        <v>44538</v>
      </c>
      <c r="B163" s="34" t="s">
        <v>292</v>
      </c>
      <c r="C163" s="35" t="s">
        <v>293</v>
      </c>
      <c r="D163" s="44"/>
      <c r="E163" s="40">
        <v>3150</v>
      </c>
      <c r="F163" s="16">
        <f t="shared" si="2"/>
        <v>827262504.0200007</v>
      </c>
    </row>
    <row r="164" spans="1:6" s="45" customFormat="1" ht="40.5" customHeight="1" x14ac:dyDescent="0.2">
      <c r="A164" s="33">
        <v>44538</v>
      </c>
      <c r="B164" s="34" t="s">
        <v>294</v>
      </c>
      <c r="C164" s="35" t="s">
        <v>295</v>
      </c>
      <c r="D164" s="44"/>
      <c r="E164" s="40">
        <v>5400</v>
      </c>
      <c r="F164" s="16">
        <f t="shared" si="2"/>
        <v>827257104.0200007</v>
      </c>
    </row>
    <row r="165" spans="1:6" s="45" customFormat="1" ht="42.75" customHeight="1" x14ac:dyDescent="0.2">
      <c r="A165" s="33">
        <v>44538</v>
      </c>
      <c r="B165" s="34" t="s">
        <v>296</v>
      </c>
      <c r="C165" s="35" t="s">
        <v>297</v>
      </c>
      <c r="D165" s="44"/>
      <c r="E165" s="40">
        <v>109915</v>
      </c>
      <c r="F165" s="16">
        <f t="shared" si="2"/>
        <v>827147189.0200007</v>
      </c>
    </row>
    <row r="166" spans="1:6" s="45" customFormat="1" ht="61.5" customHeight="1" x14ac:dyDescent="0.2">
      <c r="A166" s="33">
        <v>44538</v>
      </c>
      <c r="B166" s="34" t="s">
        <v>298</v>
      </c>
      <c r="C166" s="35" t="s">
        <v>299</v>
      </c>
      <c r="D166" s="44"/>
      <c r="E166" s="40">
        <v>22500</v>
      </c>
      <c r="F166" s="16">
        <f t="shared" si="2"/>
        <v>827124689.0200007</v>
      </c>
    </row>
    <row r="167" spans="1:6" s="45" customFormat="1" ht="52.5" customHeight="1" x14ac:dyDescent="0.2">
      <c r="A167" s="33">
        <v>44538</v>
      </c>
      <c r="B167" s="34" t="s">
        <v>300</v>
      </c>
      <c r="C167" s="35" t="s">
        <v>301</v>
      </c>
      <c r="D167" s="44"/>
      <c r="E167" s="40">
        <v>44483991.57</v>
      </c>
      <c r="F167" s="16">
        <f t="shared" si="2"/>
        <v>782640697.45000064</v>
      </c>
    </row>
    <row r="168" spans="1:6" s="45" customFormat="1" ht="48" customHeight="1" x14ac:dyDescent="0.2">
      <c r="A168" s="33">
        <v>44538</v>
      </c>
      <c r="B168" s="34" t="s">
        <v>302</v>
      </c>
      <c r="C168" s="35" t="s">
        <v>303</v>
      </c>
      <c r="D168" s="44"/>
      <c r="E168" s="40">
        <v>9000</v>
      </c>
      <c r="F168" s="16">
        <f t="shared" si="2"/>
        <v>782631697.45000064</v>
      </c>
    </row>
    <row r="169" spans="1:6" s="45" customFormat="1" ht="49.5" customHeight="1" x14ac:dyDescent="0.2">
      <c r="A169" s="33">
        <v>44538</v>
      </c>
      <c r="B169" s="34" t="s">
        <v>304</v>
      </c>
      <c r="C169" s="35" t="s">
        <v>305</v>
      </c>
      <c r="D169" s="44"/>
      <c r="E169" s="40">
        <v>131052.5</v>
      </c>
      <c r="F169" s="16">
        <f t="shared" si="2"/>
        <v>782500644.95000064</v>
      </c>
    </row>
    <row r="170" spans="1:6" s="45" customFormat="1" ht="39.75" customHeight="1" x14ac:dyDescent="0.2">
      <c r="A170" s="33">
        <v>44539</v>
      </c>
      <c r="B170" s="34" t="s">
        <v>306</v>
      </c>
      <c r="C170" s="35" t="s">
        <v>307</v>
      </c>
      <c r="D170" s="44"/>
      <c r="E170" s="40">
        <v>149882.31</v>
      </c>
      <c r="F170" s="16">
        <f t="shared" si="2"/>
        <v>782350762.6400007</v>
      </c>
    </row>
    <row r="171" spans="1:6" s="45" customFormat="1" ht="42" customHeight="1" x14ac:dyDescent="0.2">
      <c r="A171" s="33">
        <v>44539</v>
      </c>
      <c r="B171" s="34" t="s">
        <v>308</v>
      </c>
      <c r="C171" s="35" t="s">
        <v>309</v>
      </c>
      <c r="D171" s="44"/>
      <c r="E171" s="40">
        <v>24750</v>
      </c>
      <c r="F171" s="16">
        <f t="shared" si="2"/>
        <v>782326012.6400007</v>
      </c>
    </row>
    <row r="172" spans="1:6" s="45" customFormat="1" ht="48" customHeight="1" x14ac:dyDescent="0.2">
      <c r="A172" s="33">
        <v>44539</v>
      </c>
      <c r="B172" s="34" t="s">
        <v>310</v>
      </c>
      <c r="C172" s="35" t="s">
        <v>311</v>
      </c>
      <c r="D172" s="44"/>
      <c r="E172" s="40">
        <v>15930</v>
      </c>
      <c r="F172" s="16">
        <f t="shared" si="2"/>
        <v>782310082.6400007</v>
      </c>
    </row>
    <row r="173" spans="1:6" s="45" customFormat="1" ht="46.5" customHeight="1" x14ac:dyDescent="0.2">
      <c r="A173" s="33">
        <v>44539</v>
      </c>
      <c r="B173" s="34" t="s">
        <v>312</v>
      </c>
      <c r="C173" s="35" t="s">
        <v>313</v>
      </c>
      <c r="D173" s="44"/>
      <c r="E173" s="40">
        <v>2999</v>
      </c>
      <c r="F173" s="16">
        <f t="shared" si="2"/>
        <v>782307083.6400007</v>
      </c>
    </row>
    <row r="174" spans="1:6" s="45" customFormat="1" ht="36.75" customHeight="1" x14ac:dyDescent="0.2">
      <c r="A174" s="33">
        <v>44539</v>
      </c>
      <c r="B174" s="34" t="s">
        <v>314</v>
      </c>
      <c r="C174" s="35" t="s">
        <v>315</v>
      </c>
      <c r="D174" s="44"/>
      <c r="E174" s="40">
        <v>23400</v>
      </c>
      <c r="F174" s="16">
        <f t="shared" si="2"/>
        <v>782283683.6400007</v>
      </c>
    </row>
    <row r="175" spans="1:6" s="45" customFormat="1" ht="45.75" customHeight="1" x14ac:dyDescent="0.2">
      <c r="A175" s="33">
        <v>44539</v>
      </c>
      <c r="B175" s="34" t="s">
        <v>316</v>
      </c>
      <c r="C175" s="35" t="s">
        <v>317</v>
      </c>
      <c r="D175" s="44"/>
      <c r="E175" s="40">
        <v>18000</v>
      </c>
      <c r="F175" s="16">
        <f t="shared" si="2"/>
        <v>782265683.6400007</v>
      </c>
    </row>
    <row r="176" spans="1:6" s="45" customFormat="1" ht="42" customHeight="1" x14ac:dyDescent="0.2">
      <c r="A176" s="33">
        <v>44539</v>
      </c>
      <c r="B176" s="34" t="s">
        <v>318</v>
      </c>
      <c r="C176" s="35" t="s">
        <v>319</v>
      </c>
      <c r="D176" s="44"/>
      <c r="E176" s="40">
        <v>6300</v>
      </c>
      <c r="F176" s="16">
        <f t="shared" si="2"/>
        <v>782259383.6400007</v>
      </c>
    </row>
    <row r="177" spans="1:6" s="45" customFormat="1" ht="42" customHeight="1" x14ac:dyDescent="0.2">
      <c r="A177" s="33">
        <v>44539</v>
      </c>
      <c r="B177" s="34" t="s">
        <v>320</v>
      </c>
      <c r="C177" s="35" t="s">
        <v>321</v>
      </c>
      <c r="D177" s="44"/>
      <c r="E177" s="40">
        <v>15930</v>
      </c>
      <c r="F177" s="16">
        <f t="shared" si="2"/>
        <v>782243453.6400007</v>
      </c>
    </row>
    <row r="178" spans="1:6" s="45" customFormat="1" ht="21.75" customHeight="1" x14ac:dyDescent="0.2">
      <c r="A178" s="33">
        <v>44539</v>
      </c>
      <c r="B178" s="34" t="s">
        <v>322</v>
      </c>
      <c r="C178" s="35" t="s">
        <v>116</v>
      </c>
      <c r="D178" s="44"/>
      <c r="E178" s="40">
        <v>0</v>
      </c>
      <c r="F178" s="16">
        <f t="shared" si="2"/>
        <v>782243453.6400007</v>
      </c>
    </row>
    <row r="179" spans="1:6" s="45" customFormat="1" ht="51.75" customHeight="1" x14ac:dyDescent="0.2">
      <c r="A179" s="33">
        <v>44539</v>
      </c>
      <c r="B179" s="34" t="s">
        <v>323</v>
      </c>
      <c r="C179" s="35" t="s">
        <v>324</v>
      </c>
      <c r="D179" s="44"/>
      <c r="E179" s="40">
        <v>108480</v>
      </c>
      <c r="F179" s="16">
        <f t="shared" si="2"/>
        <v>782134973.6400007</v>
      </c>
    </row>
    <row r="180" spans="1:6" s="45" customFormat="1" ht="41.25" customHeight="1" x14ac:dyDescent="0.2">
      <c r="A180" s="33">
        <v>44539</v>
      </c>
      <c r="B180" s="34" t="s">
        <v>325</v>
      </c>
      <c r="C180" s="35" t="s">
        <v>326</v>
      </c>
      <c r="D180" s="44"/>
      <c r="E180" s="40">
        <v>427594.26</v>
      </c>
      <c r="F180" s="16">
        <f t="shared" si="2"/>
        <v>781707379.38000071</v>
      </c>
    </row>
    <row r="181" spans="1:6" s="45" customFormat="1" ht="42" customHeight="1" x14ac:dyDescent="0.2">
      <c r="A181" s="33">
        <v>44539</v>
      </c>
      <c r="B181" s="34" t="s">
        <v>327</v>
      </c>
      <c r="C181" s="35" t="s">
        <v>328</v>
      </c>
      <c r="D181" s="44"/>
      <c r="E181" s="40">
        <v>13500</v>
      </c>
      <c r="F181" s="16">
        <f t="shared" si="2"/>
        <v>781693879.38000071</v>
      </c>
    </row>
    <row r="182" spans="1:6" s="45" customFormat="1" ht="44.25" customHeight="1" x14ac:dyDescent="0.2">
      <c r="A182" s="33">
        <v>44539</v>
      </c>
      <c r="B182" s="34" t="s">
        <v>329</v>
      </c>
      <c r="C182" s="35" t="s">
        <v>330</v>
      </c>
      <c r="D182" s="44"/>
      <c r="E182" s="40">
        <v>13500</v>
      </c>
      <c r="F182" s="16">
        <f t="shared" si="2"/>
        <v>781680379.38000071</v>
      </c>
    </row>
    <row r="183" spans="1:6" s="45" customFormat="1" ht="45" customHeight="1" x14ac:dyDescent="0.2">
      <c r="A183" s="33">
        <v>44539</v>
      </c>
      <c r="B183" s="34" t="s">
        <v>331</v>
      </c>
      <c r="C183" s="35" t="s">
        <v>332</v>
      </c>
      <c r="D183" s="44"/>
      <c r="E183" s="40">
        <v>7200</v>
      </c>
      <c r="F183" s="16">
        <f t="shared" si="2"/>
        <v>781673179.38000071</v>
      </c>
    </row>
    <row r="184" spans="1:6" s="45" customFormat="1" ht="54" customHeight="1" x14ac:dyDescent="0.2">
      <c r="A184" s="33">
        <v>44539</v>
      </c>
      <c r="B184" s="34" t="s">
        <v>333</v>
      </c>
      <c r="C184" s="35" t="s">
        <v>334</v>
      </c>
      <c r="D184" s="44"/>
      <c r="E184" s="40">
        <v>5918</v>
      </c>
      <c r="F184" s="16">
        <f t="shared" si="2"/>
        <v>781667261.38000071</v>
      </c>
    </row>
    <row r="185" spans="1:6" s="45" customFormat="1" ht="51.75" customHeight="1" x14ac:dyDescent="0.2">
      <c r="A185" s="33">
        <v>44539</v>
      </c>
      <c r="B185" s="34" t="s">
        <v>335</v>
      </c>
      <c r="C185" s="35" t="s">
        <v>336</v>
      </c>
      <c r="D185" s="44"/>
      <c r="E185" s="40">
        <v>126825</v>
      </c>
      <c r="F185" s="16">
        <f t="shared" si="2"/>
        <v>781540436.38000071</v>
      </c>
    </row>
    <row r="186" spans="1:6" s="45" customFormat="1" ht="54.75" customHeight="1" x14ac:dyDescent="0.2">
      <c r="A186" s="33">
        <v>44539</v>
      </c>
      <c r="B186" s="34" t="s">
        <v>337</v>
      </c>
      <c r="C186" s="35" t="s">
        <v>338</v>
      </c>
      <c r="D186" s="44"/>
      <c r="E186" s="40">
        <v>122597.5</v>
      </c>
      <c r="F186" s="16">
        <f t="shared" si="2"/>
        <v>781417838.88000071</v>
      </c>
    </row>
    <row r="187" spans="1:6" s="45" customFormat="1" ht="51.75" customHeight="1" x14ac:dyDescent="0.2">
      <c r="A187" s="33">
        <v>44539</v>
      </c>
      <c r="B187" s="34" t="s">
        <v>339</v>
      </c>
      <c r="C187" s="35" t="s">
        <v>340</v>
      </c>
      <c r="D187" s="44"/>
      <c r="E187" s="40">
        <v>126825</v>
      </c>
      <c r="F187" s="16">
        <f t="shared" si="2"/>
        <v>781291013.88000071</v>
      </c>
    </row>
    <row r="188" spans="1:6" s="45" customFormat="1" ht="38.25" customHeight="1" x14ac:dyDescent="0.2">
      <c r="A188" s="33">
        <v>44539</v>
      </c>
      <c r="B188" s="34" t="s">
        <v>341</v>
      </c>
      <c r="C188" s="35" t="s">
        <v>342</v>
      </c>
      <c r="D188" s="44"/>
      <c r="E188" s="40">
        <v>109400</v>
      </c>
      <c r="F188" s="16">
        <f t="shared" si="2"/>
        <v>781181613.88000071</v>
      </c>
    </row>
    <row r="189" spans="1:6" s="45" customFormat="1" ht="51.75" customHeight="1" x14ac:dyDescent="0.2">
      <c r="A189" s="33">
        <v>44539</v>
      </c>
      <c r="B189" s="34" t="s">
        <v>343</v>
      </c>
      <c r="C189" s="35" t="s">
        <v>344</v>
      </c>
      <c r="D189" s="44"/>
      <c r="E189" s="40">
        <v>126825</v>
      </c>
      <c r="F189" s="16">
        <f t="shared" si="2"/>
        <v>781054788.88000071</v>
      </c>
    </row>
    <row r="190" spans="1:6" s="45" customFormat="1" ht="41.25" customHeight="1" x14ac:dyDescent="0.2">
      <c r="A190" s="33">
        <v>44539</v>
      </c>
      <c r="B190" s="34" t="s">
        <v>345</v>
      </c>
      <c r="C190" s="35" t="s">
        <v>346</v>
      </c>
      <c r="D190" s="44"/>
      <c r="E190" s="40">
        <v>42932.4</v>
      </c>
      <c r="F190" s="16">
        <f t="shared" si="2"/>
        <v>781011856.48000073</v>
      </c>
    </row>
    <row r="191" spans="1:6" s="45" customFormat="1" ht="27" customHeight="1" x14ac:dyDescent="0.2">
      <c r="A191" s="33">
        <v>44539</v>
      </c>
      <c r="B191" s="34" t="s">
        <v>347</v>
      </c>
      <c r="C191" s="35" t="s">
        <v>348</v>
      </c>
      <c r="D191" s="44"/>
      <c r="E191" s="40">
        <v>39600</v>
      </c>
      <c r="F191" s="16">
        <f t="shared" si="2"/>
        <v>780972256.48000073</v>
      </c>
    </row>
    <row r="192" spans="1:6" s="45" customFormat="1" ht="45" customHeight="1" x14ac:dyDescent="0.2">
      <c r="A192" s="33">
        <v>44539</v>
      </c>
      <c r="B192" s="34" t="s">
        <v>349</v>
      </c>
      <c r="C192" s="35" t="s">
        <v>350</v>
      </c>
      <c r="D192" s="44"/>
      <c r="E192" s="40">
        <v>13500</v>
      </c>
      <c r="F192" s="16">
        <f t="shared" si="2"/>
        <v>780958756.48000073</v>
      </c>
    </row>
    <row r="193" spans="1:6" s="45" customFormat="1" ht="43.5" customHeight="1" x14ac:dyDescent="0.2">
      <c r="A193" s="33">
        <v>44539</v>
      </c>
      <c r="B193" s="34" t="s">
        <v>351</v>
      </c>
      <c r="C193" s="35" t="s">
        <v>352</v>
      </c>
      <c r="D193" s="44"/>
      <c r="E193" s="40">
        <v>14400</v>
      </c>
      <c r="F193" s="16">
        <f t="shared" si="2"/>
        <v>780944356.48000073</v>
      </c>
    </row>
    <row r="194" spans="1:6" s="45" customFormat="1" ht="43.5" customHeight="1" x14ac:dyDescent="0.2">
      <c r="A194" s="33">
        <v>44539</v>
      </c>
      <c r="B194" s="34" t="s">
        <v>353</v>
      </c>
      <c r="C194" s="35" t="s">
        <v>354</v>
      </c>
      <c r="D194" s="44"/>
      <c r="E194" s="40">
        <v>131052.5</v>
      </c>
      <c r="F194" s="16">
        <f t="shared" si="2"/>
        <v>780813303.98000073</v>
      </c>
    </row>
    <row r="195" spans="1:6" s="45" customFormat="1" ht="51.75" customHeight="1" x14ac:dyDescent="0.2">
      <c r="A195" s="33">
        <v>44539</v>
      </c>
      <c r="B195" s="34" t="s">
        <v>355</v>
      </c>
      <c r="C195" s="35" t="s">
        <v>356</v>
      </c>
      <c r="D195" s="44"/>
      <c r="E195" s="40">
        <v>105687.5</v>
      </c>
      <c r="F195" s="16">
        <f t="shared" si="2"/>
        <v>780707616.48000073</v>
      </c>
    </row>
    <row r="196" spans="1:6" s="45" customFormat="1" ht="30.75" customHeight="1" x14ac:dyDescent="0.2">
      <c r="A196" s="33">
        <v>44539</v>
      </c>
      <c r="B196" s="34" t="s">
        <v>357</v>
      </c>
      <c r="C196" s="35" t="s">
        <v>358</v>
      </c>
      <c r="D196" s="44"/>
      <c r="E196" s="40">
        <v>211229.82</v>
      </c>
      <c r="F196" s="16">
        <f t="shared" si="2"/>
        <v>780496386.66000068</v>
      </c>
    </row>
    <row r="197" spans="1:6" s="45" customFormat="1" ht="42" customHeight="1" x14ac:dyDescent="0.2">
      <c r="A197" s="33">
        <v>44539</v>
      </c>
      <c r="B197" s="34" t="s">
        <v>359</v>
      </c>
      <c r="C197" s="35" t="s">
        <v>360</v>
      </c>
      <c r="D197" s="44"/>
      <c r="E197" s="40">
        <v>644.07000000000005</v>
      </c>
      <c r="F197" s="16">
        <f t="shared" si="2"/>
        <v>780495742.59000063</v>
      </c>
    </row>
    <row r="198" spans="1:6" s="45" customFormat="1" ht="41.25" customHeight="1" x14ac:dyDescent="0.2">
      <c r="A198" s="33">
        <v>44539</v>
      </c>
      <c r="B198" s="34" t="s">
        <v>361</v>
      </c>
      <c r="C198" s="35" t="s">
        <v>362</v>
      </c>
      <c r="D198" s="44"/>
      <c r="E198" s="40">
        <v>27000</v>
      </c>
      <c r="F198" s="16">
        <f t="shared" si="2"/>
        <v>780468742.59000063</v>
      </c>
    </row>
    <row r="199" spans="1:6" s="45" customFormat="1" ht="41.25" customHeight="1" x14ac:dyDescent="0.2">
      <c r="A199" s="33">
        <v>44539</v>
      </c>
      <c r="B199" s="34" t="s">
        <v>363</v>
      </c>
      <c r="C199" s="35" t="s">
        <v>364</v>
      </c>
      <c r="D199" s="44"/>
      <c r="E199" s="40">
        <v>131052.5</v>
      </c>
      <c r="F199" s="16">
        <f t="shared" si="2"/>
        <v>780337690.09000063</v>
      </c>
    </row>
    <row r="200" spans="1:6" s="45" customFormat="1" ht="51.75" customHeight="1" x14ac:dyDescent="0.2">
      <c r="A200" s="33">
        <v>44539</v>
      </c>
      <c r="B200" s="34" t="s">
        <v>365</v>
      </c>
      <c r="C200" s="35" t="s">
        <v>366</v>
      </c>
      <c r="D200" s="44"/>
      <c r="E200" s="40">
        <v>118370</v>
      </c>
      <c r="F200" s="16">
        <f t="shared" si="2"/>
        <v>780219320.09000063</v>
      </c>
    </row>
    <row r="201" spans="1:6" s="45" customFormat="1" ht="42" customHeight="1" x14ac:dyDescent="0.2">
      <c r="A201" s="33">
        <v>44540</v>
      </c>
      <c r="B201" s="34" t="s">
        <v>367</v>
      </c>
      <c r="C201" s="35" t="s">
        <v>368</v>
      </c>
      <c r="D201" s="44"/>
      <c r="E201" s="40">
        <v>406746.4</v>
      </c>
      <c r="F201" s="16">
        <f t="shared" si="2"/>
        <v>779812573.69000065</v>
      </c>
    </row>
    <row r="202" spans="1:6" s="45" customFormat="1" ht="65.25" customHeight="1" x14ac:dyDescent="0.2">
      <c r="A202" s="33">
        <v>44540</v>
      </c>
      <c r="B202" s="34" t="s">
        <v>369</v>
      </c>
      <c r="C202" s="35" t="s">
        <v>370</v>
      </c>
      <c r="D202" s="44"/>
      <c r="E202" s="40">
        <v>56500</v>
      </c>
      <c r="F202" s="16">
        <f t="shared" si="2"/>
        <v>779756073.69000065</v>
      </c>
    </row>
    <row r="203" spans="1:6" s="45" customFormat="1" ht="36" customHeight="1" x14ac:dyDescent="0.2">
      <c r="A203" s="33">
        <v>44540</v>
      </c>
      <c r="B203" s="34" t="s">
        <v>371</v>
      </c>
      <c r="C203" s="35" t="s">
        <v>372</v>
      </c>
      <c r="D203" s="44"/>
      <c r="E203" s="40">
        <v>100864.2</v>
      </c>
      <c r="F203" s="16">
        <f t="shared" si="2"/>
        <v>779655209.49000061</v>
      </c>
    </row>
    <row r="204" spans="1:6" s="45" customFormat="1" ht="53.25" customHeight="1" x14ac:dyDescent="0.2">
      <c r="A204" s="33">
        <v>44540</v>
      </c>
      <c r="B204" s="34" t="s">
        <v>373</v>
      </c>
      <c r="C204" s="35" t="s">
        <v>374</v>
      </c>
      <c r="D204" s="44"/>
      <c r="E204" s="40">
        <v>72000</v>
      </c>
      <c r="F204" s="16">
        <f t="shared" si="2"/>
        <v>779583209.49000061</v>
      </c>
    </row>
    <row r="205" spans="1:6" s="45" customFormat="1" ht="39" customHeight="1" x14ac:dyDescent="0.2">
      <c r="A205" s="33">
        <v>44540</v>
      </c>
      <c r="B205" s="34" t="s">
        <v>375</v>
      </c>
      <c r="C205" s="35" t="s">
        <v>376</v>
      </c>
      <c r="D205" s="44"/>
      <c r="E205" s="40">
        <v>89626.64</v>
      </c>
      <c r="F205" s="16">
        <f t="shared" si="2"/>
        <v>779493582.85000062</v>
      </c>
    </row>
    <row r="206" spans="1:6" s="45" customFormat="1" ht="46.5" customHeight="1" x14ac:dyDescent="0.2">
      <c r="A206" s="33">
        <v>44540</v>
      </c>
      <c r="B206" s="34" t="s">
        <v>377</v>
      </c>
      <c r="C206" s="35" t="s">
        <v>378</v>
      </c>
      <c r="D206" s="44"/>
      <c r="E206" s="40">
        <v>1297689.74</v>
      </c>
      <c r="F206" s="16">
        <f t="shared" ref="F206:F269" si="3">F205-E206</f>
        <v>778195893.11000061</v>
      </c>
    </row>
    <row r="207" spans="1:6" s="45" customFormat="1" ht="61.5" customHeight="1" x14ac:dyDescent="0.2">
      <c r="A207" s="33">
        <v>44540</v>
      </c>
      <c r="B207" s="34" t="s">
        <v>379</v>
      </c>
      <c r="C207" s="35" t="s">
        <v>380</v>
      </c>
      <c r="D207" s="44"/>
      <c r="E207" s="40">
        <v>9000</v>
      </c>
      <c r="F207" s="16">
        <f t="shared" si="3"/>
        <v>778186893.11000061</v>
      </c>
    </row>
    <row r="208" spans="1:6" s="45" customFormat="1" ht="55.5" customHeight="1" x14ac:dyDescent="0.2">
      <c r="A208" s="33">
        <v>44540</v>
      </c>
      <c r="B208" s="34" t="s">
        <v>381</v>
      </c>
      <c r="C208" s="35" t="s">
        <v>382</v>
      </c>
      <c r="D208" s="44"/>
      <c r="E208" s="40">
        <v>114142.5</v>
      </c>
      <c r="F208" s="16">
        <f t="shared" si="3"/>
        <v>778072750.61000061</v>
      </c>
    </row>
    <row r="209" spans="1:6" s="45" customFormat="1" ht="53.25" customHeight="1" x14ac:dyDescent="0.2">
      <c r="A209" s="33">
        <v>44540</v>
      </c>
      <c r="B209" s="34" t="s">
        <v>383</v>
      </c>
      <c r="C209" s="35" t="s">
        <v>384</v>
      </c>
      <c r="D209" s="44"/>
      <c r="E209" s="40">
        <v>38872</v>
      </c>
      <c r="F209" s="16">
        <f t="shared" si="3"/>
        <v>778033878.61000061</v>
      </c>
    </row>
    <row r="210" spans="1:6" s="45" customFormat="1" ht="41.25" customHeight="1" x14ac:dyDescent="0.2">
      <c r="A210" s="33">
        <v>44540</v>
      </c>
      <c r="B210" s="34" t="s">
        <v>385</v>
      </c>
      <c r="C210" s="35" t="s">
        <v>386</v>
      </c>
      <c r="D210" s="44"/>
      <c r="E210" s="40">
        <v>93005</v>
      </c>
      <c r="F210" s="16">
        <f t="shared" si="3"/>
        <v>777940873.61000061</v>
      </c>
    </row>
    <row r="211" spans="1:6" s="45" customFormat="1" ht="53.25" customHeight="1" x14ac:dyDescent="0.2">
      <c r="A211" s="33">
        <v>44540</v>
      </c>
      <c r="B211" s="34" t="s">
        <v>387</v>
      </c>
      <c r="C211" s="35" t="s">
        <v>388</v>
      </c>
      <c r="D211" s="44"/>
      <c r="E211" s="40">
        <v>131052.5</v>
      </c>
      <c r="F211" s="16">
        <f t="shared" si="3"/>
        <v>777809821.11000061</v>
      </c>
    </row>
    <row r="212" spans="1:6" s="45" customFormat="1" ht="21" customHeight="1" x14ac:dyDescent="0.2">
      <c r="A212" s="33">
        <v>44540</v>
      </c>
      <c r="B212" s="34" t="s">
        <v>389</v>
      </c>
      <c r="C212" s="35" t="s">
        <v>116</v>
      </c>
      <c r="D212" s="44"/>
      <c r="E212" s="40">
        <v>0</v>
      </c>
      <c r="F212" s="16">
        <f t="shared" si="3"/>
        <v>777809821.11000061</v>
      </c>
    </row>
    <row r="213" spans="1:6" s="45" customFormat="1" ht="41.25" customHeight="1" x14ac:dyDescent="0.2">
      <c r="A213" s="33">
        <v>44540</v>
      </c>
      <c r="B213" s="34" t="s">
        <v>390</v>
      </c>
      <c r="C213" s="35" t="s">
        <v>391</v>
      </c>
      <c r="D213" s="44"/>
      <c r="E213" s="40">
        <v>718723.86</v>
      </c>
      <c r="F213" s="16">
        <f t="shared" si="3"/>
        <v>777091097.2500006</v>
      </c>
    </row>
    <row r="214" spans="1:6" s="45" customFormat="1" ht="19.5" customHeight="1" x14ac:dyDescent="0.2">
      <c r="A214" s="33">
        <v>44540</v>
      </c>
      <c r="B214" s="34" t="s">
        <v>392</v>
      </c>
      <c r="C214" s="35" t="s">
        <v>116</v>
      </c>
      <c r="D214" s="44"/>
      <c r="E214" s="40">
        <v>0</v>
      </c>
      <c r="F214" s="16">
        <f t="shared" si="3"/>
        <v>777091097.2500006</v>
      </c>
    </row>
    <row r="215" spans="1:6" s="45" customFormat="1" ht="42.75" customHeight="1" x14ac:dyDescent="0.2">
      <c r="A215" s="33">
        <v>44540</v>
      </c>
      <c r="B215" s="34" t="s">
        <v>393</v>
      </c>
      <c r="C215" s="35" t="s">
        <v>394</v>
      </c>
      <c r="D215" s="44"/>
      <c r="E215" s="40">
        <v>27265</v>
      </c>
      <c r="F215" s="16">
        <f t="shared" si="3"/>
        <v>777063832.2500006</v>
      </c>
    </row>
    <row r="216" spans="1:6" s="45" customFormat="1" ht="51.75" customHeight="1" x14ac:dyDescent="0.2">
      <c r="A216" s="33">
        <v>44540</v>
      </c>
      <c r="B216" s="34" t="s">
        <v>395</v>
      </c>
      <c r="C216" s="35" t="s">
        <v>396</v>
      </c>
      <c r="D216" s="44"/>
      <c r="E216" s="40">
        <v>47880</v>
      </c>
      <c r="F216" s="16">
        <f t="shared" si="3"/>
        <v>777015952.2500006</v>
      </c>
    </row>
    <row r="217" spans="1:6" s="45" customFormat="1" ht="75" customHeight="1" x14ac:dyDescent="0.2">
      <c r="A217" s="33">
        <v>44540</v>
      </c>
      <c r="B217" s="34" t="s">
        <v>397</v>
      </c>
      <c r="C217" s="35" t="s">
        <v>398</v>
      </c>
      <c r="D217" s="44"/>
      <c r="E217" s="40">
        <v>83907.71</v>
      </c>
      <c r="F217" s="16">
        <f t="shared" si="3"/>
        <v>776932044.54000056</v>
      </c>
    </row>
    <row r="218" spans="1:6" s="45" customFormat="1" ht="36.75" customHeight="1" x14ac:dyDescent="0.2">
      <c r="A218" s="33">
        <v>44540</v>
      </c>
      <c r="B218" s="34" t="s">
        <v>399</v>
      </c>
      <c r="C218" s="35" t="s">
        <v>400</v>
      </c>
      <c r="D218" s="44"/>
      <c r="E218" s="40">
        <v>566316.44999999995</v>
      </c>
      <c r="F218" s="16">
        <f t="shared" si="3"/>
        <v>776365728.09000051</v>
      </c>
    </row>
    <row r="219" spans="1:6" s="45" customFormat="1" ht="51" customHeight="1" x14ac:dyDescent="0.2">
      <c r="A219" s="33">
        <v>44540</v>
      </c>
      <c r="B219" s="34" t="s">
        <v>401</v>
      </c>
      <c r="C219" s="35" t="s">
        <v>402</v>
      </c>
      <c r="D219" s="44"/>
      <c r="E219" s="40">
        <v>2333573.75</v>
      </c>
      <c r="F219" s="16">
        <f t="shared" si="3"/>
        <v>774032154.34000051</v>
      </c>
    </row>
    <row r="220" spans="1:6" s="45" customFormat="1" ht="41.25" customHeight="1" x14ac:dyDescent="0.2">
      <c r="A220" s="33">
        <v>44540</v>
      </c>
      <c r="B220" s="34" t="s">
        <v>403</v>
      </c>
      <c r="C220" s="35" t="s">
        <v>404</v>
      </c>
      <c r="D220" s="44"/>
      <c r="E220" s="40">
        <v>53915.34</v>
      </c>
      <c r="F220" s="16">
        <f t="shared" si="3"/>
        <v>773978239.00000048</v>
      </c>
    </row>
    <row r="221" spans="1:6" s="45" customFormat="1" ht="75" customHeight="1" x14ac:dyDescent="0.2">
      <c r="A221" s="33">
        <v>44543</v>
      </c>
      <c r="B221" s="34" t="s">
        <v>405</v>
      </c>
      <c r="C221" s="35" t="s">
        <v>406</v>
      </c>
      <c r="D221" s="44"/>
      <c r="E221" s="40">
        <v>169500</v>
      </c>
      <c r="F221" s="16">
        <f t="shared" si="3"/>
        <v>773808739.00000048</v>
      </c>
    </row>
    <row r="222" spans="1:6" s="45" customFormat="1" ht="45.75" customHeight="1" x14ac:dyDescent="0.2">
      <c r="A222" s="33">
        <v>44543</v>
      </c>
      <c r="B222" s="34" t="s">
        <v>407</v>
      </c>
      <c r="C222" s="35" t="s">
        <v>408</v>
      </c>
      <c r="D222" s="44"/>
      <c r="E222" s="40">
        <v>1413</v>
      </c>
      <c r="F222" s="16">
        <f t="shared" si="3"/>
        <v>773807326.00000048</v>
      </c>
    </row>
    <row r="223" spans="1:6" s="45" customFormat="1" ht="43.5" customHeight="1" x14ac:dyDescent="0.2">
      <c r="A223" s="33">
        <v>44543</v>
      </c>
      <c r="B223" s="34" t="s">
        <v>409</v>
      </c>
      <c r="C223" s="35" t="s">
        <v>410</v>
      </c>
      <c r="D223" s="44"/>
      <c r="E223" s="40">
        <v>950000</v>
      </c>
      <c r="F223" s="16">
        <f t="shared" si="3"/>
        <v>772857326.00000048</v>
      </c>
    </row>
    <row r="224" spans="1:6" s="45" customFormat="1" ht="69.75" customHeight="1" x14ac:dyDescent="0.2">
      <c r="A224" s="33">
        <v>44543</v>
      </c>
      <c r="B224" s="34" t="s">
        <v>411</v>
      </c>
      <c r="C224" s="35" t="s">
        <v>412</v>
      </c>
      <c r="D224" s="44"/>
      <c r="E224" s="40">
        <v>66158</v>
      </c>
      <c r="F224" s="16">
        <f t="shared" si="3"/>
        <v>772791168.00000048</v>
      </c>
    </row>
    <row r="225" spans="1:6" s="45" customFormat="1" ht="41.25" customHeight="1" x14ac:dyDescent="0.2">
      <c r="A225" s="33">
        <v>44543</v>
      </c>
      <c r="B225" s="34" t="s">
        <v>413</v>
      </c>
      <c r="C225" s="35" t="s">
        <v>414</v>
      </c>
      <c r="D225" s="44"/>
      <c r="E225" s="40">
        <v>331997.57</v>
      </c>
      <c r="F225" s="16">
        <f t="shared" si="3"/>
        <v>772459170.43000042</v>
      </c>
    </row>
    <row r="226" spans="1:6" s="45" customFormat="1" ht="40.5" customHeight="1" x14ac:dyDescent="0.2">
      <c r="A226" s="33">
        <v>44543</v>
      </c>
      <c r="B226" s="34" t="s">
        <v>415</v>
      </c>
      <c r="C226" s="35" t="s">
        <v>416</v>
      </c>
      <c r="D226" s="44"/>
      <c r="E226" s="40">
        <v>311121.52</v>
      </c>
      <c r="F226" s="16">
        <f t="shared" si="3"/>
        <v>772148048.91000044</v>
      </c>
    </row>
    <row r="227" spans="1:6" s="45" customFormat="1" ht="39.75" customHeight="1" x14ac:dyDescent="0.2">
      <c r="A227" s="33">
        <v>44543</v>
      </c>
      <c r="B227" s="34" t="s">
        <v>417</v>
      </c>
      <c r="C227" s="35" t="s">
        <v>418</v>
      </c>
      <c r="D227" s="44"/>
      <c r="E227" s="40">
        <v>119272.84</v>
      </c>
      <c r="F227" s="16">
        <f t="shared" si="3"/>
        <v>772028776.07000041</v>
      </c>
    </row>
    <row r="228" spans="1:6" s="45" customFormat="1" ht="54.75" customHeight="1" x14ac:dyDescent="0.2">
      <c r="A228" s="33">
        <v>44543</v>
      </c>
      <c r="B228" s="34" t="s">
        <v>419</v>
      </c>
      <c r="C228" s="35" t="s">
        <v>420</v>
      </c>
      <c r="D228" s="44"/>
      <c r="E228" s="40">
        <v>109915</v>
      </c>
      <c r="F228" s="16">
        <f t="shared" si="3"/>
        <v>771918861.07000041</v>
      </c>
    </row>
    <row r="229" spans="1:6" s="45" customFormat="1" ht="21.75" customHeight="1" x14ac:dyDescent="0.2">
      <c r="A229" s="33">
        <v>44543</v>
      </c>
      <c r="B229" s="34" t="s">
        <v>421</v>
      </c>
      <c r="C229" s="35" t="s">
        <v>116</v>
      </c>
      <c r="D229" s="44"/>
      <c r="E229" s="40">
        <v>0</v>
      </c>
      <c r="F229" s="16">
        <f t="shared" si="3"/>
        <v>771918861.07000041</v>
      </c>
    </row>
    <row r="230" spans="1:6" s="45" customFormat="1" ht="55.5" customHeight="1" x14ac:dyDescent="0.2">
      <c r="A230" s="33">
        <v>44543</v>
      </c>
      <c r="B230" s="34" t="s">
        <v>422</v>
      </c>
      <c r="C230" s="35" t="s">
        <v>423</v>
      </c>
      <c r="D230" s="44"/>
      <c r="E230" s="40">
        <v>20471</v>
      </c>
      <c r="F230" s="16">
        <f t="shared" si="3"/>
        <v>771898390.07000041</v>
      </c>
    </row>
    <row r="231" spans="1:6" s="45" customFormat="1" ht="49.5" customHeight="1" x14ac:dyDescent="0.2">
      <c r="A231" s="33">
        <v>44543</v>
      </c>
      <c r="B231" s="34" t="s">
        <v>424</v>
      </c>
      <c r="C231" s="35" t="s">
        <v>425</v>
      </c>
      <c r="D231" s="44"/>
      <c r="E231" s="40">
        <v>8436</v>
      </c>
      <c r="F231" s="16">
        <f t="shared" si="3"/>
        <v>771889954.07000041</v>
      </c>
    </row>
    <row r="232" spans="1:6" s="45" customFormat="1" ht="39" customHeight="1" x14ac:dyDescent="0.2">
      <c r="A232" s="33">
        <v>44543</v>
      </c>
      <c r="B232" s="34" t="s">
        <v>426</v>
      </c>
      <c r="C232" s="35" t="s">
        <v>427</v>
      </c>
      <c r="D232" s="44"/>
      <c r="E232" s="40">
        <v>4227.5</v>
      </c>
      <c r="F232" s="16">
        <f t="shared" si="3"/>
        <v>771885726.57000041</v>
      </c>
    </row>
    <row r="233" spans="1:6" s="45" customFormat="1" ht="41.25" customHeight="1" x14ac:dyDescent="0.2">
      <c r="A233" s="33">
        <v>44543</v>
      </c>
      <c r="B233" s="34" t="s">
        <v>428</v>
      </c>
      <c r="C233" s="35" t="s">
        <v>429</v>
      </c>
      <c r="D233" s="44"/>
      <c r="E233" s="40">
        <v>10236.99</v>
      </c>
      <c r="F233" s="16">
        <f t="shared" si="3"/>
        <v>771875489.5800004</v>
      </c>
    </row>
    <row r="234" spans="1:6" s="45" customFormat="1" ht="99" customHeight="1" x14ac:dyDescent="0.2">
      <c r="A234" s="33">
        <v>44543</v>
      </c>
      <c r="B234" s="34" t="s">
        <v>430</v>
      </c>
      <c r="C234" s="35" t="s">
        <v>431</v>
      </c>
      <c r="D234" s="44"/>
      <c r="E234" s="40">
        <v>18000</v>
      </c>
      <c r="F234" s="16">
        <f t="shared" si="3"/>
        <v>771857489.5800004</v>
      </c>
    </row>
    <row r="235" spans="1:6" s="45" customFormat="1" ht="21.75" customHeight="1" x14ac:dyDescent="0.2">
      <c r="A235" s="33">
        <v>44543</v>
      </c>
      <c r="B235" s="34" t="s">
        <v>432</v>
      </c>
      <c r="C235" s="35" t="s">
        <v>433</v>
      </c>
      <c r="D235" s="44"/>
      <c r="E235" s="40">
        <v>17294110.460000001</v>
      </c>
      <c r="F235" s="16">
        <f t="shared" si="3"/>
        <v>754563379.12000036</v>
      </c>
    </row>
    <row r="236" spans="1:6" s="45" customFormat="1" ht="42.75" customHeight="1" x14ac:dyDescent="0.2">
      <c r="A236" s="33">
        <v>44544</v>
      </c>
      <c r="B236" s="34" t="s">
        <v>434</v>
      </c>
      <c r="C236" s="35" t="s">
        <v>435</v>
      </c>
      <c r="D236" s="44"/>
      <c r="E236" s="46">
        <v>605756.80000000005</v>
      </c>
      <c r="F236" s="16">
        <f t="shared" si="3"/>
        <v>753957622.32000041</v>
      </c>
    </row>
    <row r="237" spans="1:6" s="45" customFormat="1" ht="47.25" customHeight="1" x14ac:dyDescent="0.2">
      <c r="A237" s="33">
        <v>44544</v>
      </c>
      <c r="B237" s="34" t="s">
        <v>436</v>
      </c>
      <c r="C237" s="35" t="s">
        <v>437</v>
      </c>
      <c r="D237" s="44"/>
      <c r="E237" s="46">
        <v>337969.08</v>
      </c>
      <c r="F237" s="16">
        <f t="shared" si="3"/>
        <v>753619653.24000037</v>
      </c>
    </row>
    <row r="238" spans="1:6" s="45" customFormat="1" ht="37.5" customHeight="1" x14ac:dyDescent="0.2">
      <c r="A238" s="33">
        <v>44544</v>
      </c>
      <c r="B238" s="34" t="s">
        <v>438</v>
      </c>
      <c r="C238" s="35" t="s">
        <v>439</v>
      </c>
      <c r="D238" s="44"/>
      <c r="E238" s="46">
        <v>109278.39999999999</v>
      </c>
      <c r="F238" s="16">
        <f t="shared" si="3"/>
        <v>753510374.84000039</v>
      </c>
    </row>
    <row r="239" spans="1:6" s="45" customFormat="1" ht="33" customHeight="1" x14ac:dyDescent="0.2">
      <c r="A239" s="33">
        <v>44544</v>
      </c>
      <c r="B239" s="34" t="s">
        <v>440</v>
      </c>
      <c r="C239" s="35" t="s">
        <v>441</v>
      </c>
      <c r="D239" s="44"/>
      <c r="E239" s="40">
        <v>557992.62</v>
      </c>
      <c r="F239" s="16">
        <f t="shared" si="3"/>
        <v>752952382.22000039</v>
      </c>
    </row>
    <row r="240" spans="1:6" s="45" customFormat="1" ht="54.75" customHeight="1" x14ac:dyDescent="0.2">
      <c r="A240" s="33">
        <v>44544</v>
      </c>
      <c r="B240" s="34" t="s">
        <v>442</v>
      </c>
      <c r="C240" s="35" t="s">
        <v>443</v>
      </c>
      <c r="D240" s="44"/>
      <c r="E240" s="40">
        <v>725182.5</v>
      </c>
      <c r="F240" s="16">
        <f t="shared" si="3"/>
        <v>752227199.72000039</v>
      </c>
    </row>
    <row r="241" spans="1:6" s="45" customFormat="1" ht="44.25" customHeight="1" x14ac:dyDescent="0.2">
      <c r="A241" s="33">
        <v>44544</v>
      </c>
      <c r="B241" s="34" t="s">
        <v>444</v>
      </c>
      <c r="C241" s="35" t="s">
        <v>445</v>
      </c>
      <c r="D241" s="44"/>
      <c r="E241" s="40">
        <v>1013.36</v>
      </c>
      <c r="F241" s="16">
        <f t="shared" si="3"/>
        <v>752226186.36000037</v>
      </c>
    </row>
    <row r="242" spans="1:6" s="45" customFormat="1" ht="43.5" customHeight="1" x14ac:dyDescent="0.2">
      <c r="A242" s="33">
        <v>44544</v>
      </c>
      <c r="B242" s="34" t="s">
        <v>446</v>
      </c>
      <c r="C242" s="35" t="s">
        <v>447</v>
      </c>
      <c r="D242" s="44"/>
      <c r="E242" s="40">
        <v>114142.5</v>
      </c>
      <c r="F242" s="16">
        <f t="shared" si="3"/>
        <v>752112043.86000037</v>
      </c>
    </row>
    <row r="243" spans="1:6" s="45" customFormat="1" ht="21" customHeight="1" x14ac:dyDescent="0.2">
      <c r="A243" s="33">
        <v>44545</v>
      </c>
      <c r="B243" s="34" t="s">
        <v>448</v>
      </c>
      <c r="C243" s="35" t="s">
        <v>116</v>
      </c>
      <c r="D243" s="44"/>
      <c r="E243" s="40">
        <v>0</v>
      </c>
      <c r="F243" s="16">
        <f t="shared" si="3"/>
        <v>752112043.86000037</v>
      </c>
    </row>
    <row r="244" spans="1:6" s="45" customFormat="1" ht="44.25" customHeight="1" x14ac:dyDescent="0.2">
      <c r="A244" s="33">
        <v>44545</v>
      </c>
      <c r="B244" s="34" t="s">
        <v>449</v>
      </c>
      <c r="C244" s="35" t="s">
        <v>450</v>
      </c>
      <c r="D244" s="44"/>
      <c r="E244" s="40">
        <v>93413.32</v>
      </c>
      <c r="F244" s="16">
        <f t="shared" si="3"/>
        <v>752018630.54000032</v>
      </c>
    </row>
    <row r="245" spans="1:6" s="45" customFormat="1" ht="60.75" customHeight="1" x14ac:dyDescent="0.2">
      <c r="A245" s="33">
        <v>44545</v>
      </c>
      <c r="B245" s="34" t="s">
        <v>451</v>
      </c>
      <c r="C245" s="35" t="s">
        <v>452</v>
      </c>
      <c r="D245" s="44"/>
      <c r="E245" s="40">
        <v>101144.84</v>
      </c>
      <c r="F245" s="16">
        <f t="shared" si="3"/>
        <v>751917485.70000029</v>
      </c>
    </row>
    <row r="246" spans="1:6" s="45" customFormat="1" ht="30.75" customHeight="1" x14ac:dyDescent="0.2">
      <c r="A246" s="33">
        <v>44545</v>
      </c>
      <c r="B246" s="34" t="s">
        <v>453</v>
      </c>
      <c r="C246" s="35" t="s">
        <v>454</v>
      </c>
      <c r="D246" s="44"/>
      <c r="E246" s="40">
        <v>309404</v>
      </c>
      <c r="F246" s="16">
        <f t="shared" si="3"/>
        <v>751608081.70000029</v>
      </c>
    </row>
    <row r="247" spans="1:6" s="45" customFormat="1" ht="22.5" customHeight="1" x14ac:dyDescent="0.2">
      <c r="A247" s="33">
        <v>44545</v>
      </c>
      <c r="B247" s="34" t="s">
        <v>455</v>
      </c>
      <c r="C247" s="35" t="s">
        <v>116</v>
      </c>
      <c r="D247" s="44"/>
      <c r="E247" s="40">
        <v>0</v>
      </c>
      <c r="F247" s="16">
        <f t="shared" si="3"/>
        <v>751608081.70000029</v>
      </c>
    </row>
    <row r="248" spans="1:6" s="45" customFormat="1" ht="42.75" customHeight="1" x14ac:dyDescent="0.2">
      <c r="A248" s="33">
        <v>44545</v>
      </c>
      <c r="B248" s="34" t="s">
        <v>456</v>
      </c>
      <c r="C248" s="35" t="s">
        <v>457</v>
      </c>
      <c r="D248" s="44"/>
      <c r="E248" s="40">
        <v>2700</v>
      </c>
      <c r="F248" s="16">
        <f t="shared" si="3"/>
        <v>751605381.70000029</v>
      </c>
    </row>
    <row r="249" spans="1:6" s="45" customFormat="1" ht="54" customHeight="1" x14ac:dyDescent="0.2">
      <c r="A249" s="33">
        <v>44545</v>
      </c>
      <c r="B249" s="34" t="s">
        <v>458</v>
      </c>
      <c r="C249" s="35" t="s">
        <v>459</v>
      </c>
      <c r="D249" s="44"/>
      <c r="E249" s="40">
        <v>109915</v>
      </c>
      <c r="F249" s="16">
        <f t="shared" si="3"/>
        <v>751495466.70000029</v>
      </c>
    </row>
    <row r="250" spans="1:6" s="45" customFormat="1" ht="63.75" customHeight="1" x14ac:dyDescent="0.2">
      <c r="A250" s="33">
        <v>44545</v>
      </c>
      <c r="B250" s="34" t="s">
        <v>460</v>
      </c>
      <c r="C250" s="35" t="s">
        <v>461</v>
      </c>
      <c r="D250" s="44"/>
      <c r="E250" s="40">
        <v>27000</v>
      </c>
      <c r="F250" s="16">
        <f t="shared" si="3"/>
        <v>751468466.70000029</v>
      </c>
    </row>
    <row r="251" spans="1:6" s="45" customFormat="1" ht="49.5" customHeight="1" x14ac:dyDescent="0.2">
      <c r="A251" s="33">
        <v>44545</v>
      </c>
      <c r="B251" s="34" t="s">
        <v>462</v>
      </c>
      <c r="C251" s="35" t="s">
        <v>463</v>
      </c>
      <c r="D251" s="44"/>
      <c r="E251" s="40">
        <v>131052.5</v>
      </c>
      <c r="F251" s="16">
        <f t="shared" si="3"/>
        <v>751337414.20000029</v>
      </c>
    </row>
    <row r="252" spans="1:6" s="45" customFormat="1" ht="40.5" customHeight="1" x14ac:dyDescent="0.2">
      <c r="A252" s="33">
        <v>44545</v>
      </c>
      <c r="B252" s="34" t="s">
        <v>464</v>
      </c>
      <c r="C252" s="35" t="s">
        <v>465</v>
      </c>
      <c r="D252" s="44"/>
      <c r="E252" s="40">
        <v>475000</v>
      </c>
      <c r="F252" s="16">
        <f t="shared" si="3"/>
        <v>750862414.20000029</v>
      </c>
    </row>
    <row r="253" spans="1:6" s="45" customFormat="1" ht="22.5" customHeight="1" x14ac:dyDescent="0.2">
      <c r="A253" s="33">
        <v>44546</v>
      </c>
      <c r="B253" s="39">
        <v>62009</v>
      </c>
      <c r="C253" s="35" t="s">
        <v>116</v>
      </c>
      <c r="D253" s="44"/>
      <c r="E253" s="40">
        <v>0</v>
      </c>
      <c r="F253" s="16">
        <f t="shared" si="3"/>
        <v>750862414.20000029</v>
      </c>
    </row>
    <row r="254" spans="1:6" s="45" customFormat="1" ht="53.25" customHeight="1" x14ac:dyDescent="0.2">
      <c r="A254" s="33">
        <v>44546</v>
      </c>
      <c r="B254" s="34" t="s">
        <v>466</v>
      </c>
      <c r="C254" s="35" t="s">
        <v>467</v>
      </c>
      <c r="D254" s="44"/>
      <c r="E254" s="40">
        <v>510349.04</v>
      </c>
      <c r="F254" s="16">
        <f t="shared" si="3"/>
        <v>750352065.16000032</v>
      </c>
    </row>
    <row r="255" spans="1:6" s="45" customFormat="1" ht="36.75" customHeight="1" x14ac:dyDescent="0.2">
      <c r="A255" s="33">
        <v>44546</v>
      </c>
      <c r="B255" s="34" t="s">
        <v>468</v>
      </c>
      <c r="C255" s="35" t="s">
        <v>469</v>
      </c>
      <c r="D255" s="44"/>
      <c r="E255" s="40">
        <v>179967.15</v>
      </c>
      <c r="F255" s="16">
        <f t="shared" si="3"/>
        <v>750172098.01000035</v>
      </c>
    </row>
    <row r="256" spans="1:6" s="45" customFormat="1" ht="33.75" customHeight="1" x14ac:dyDescent="0.2">
      <c r="A256" s="33">
        <v>44546</v>
      </c>
      <c r="B256" s="34" t="s">
        <v>470</v>
      </c>
      <c r="C256" s="35" t="s">
        <v>471</v>
      </c>
      <c r="D256" s="44"/>
      <c r="E256" s="40">
        <v>62200</v>
      </c>
      <c r="F256" s="16">
        <f t="shared" si="3"/>
        <v>750109898.01000035</v>
      </c>
    </row>
    <row r="257" spans="1:6" s="45" customFormat="1" ht="42" customHeight="1" x14ac:dyDescent="0.2">
      <c r="A257" s="33">
        <v>44546</v>
      </c>
      <c r="B257" s="34" t="s">
        <v>472</v>
      </c>
      <c r="C257" s="35" t="s">
        <v>473</v>
      </c>
      <c r="D257" s="44"/>
      <c r="E257" s="40">
        <v>464183.2</v>
      </c>
      <c r="F257" s="16">
        <f t="shared" si="3"/>
        <v>749645714.8100003</v>
      </c>
    </row>
    <row r="258" spans="1:6" s="45" customFormat="1" ht="44.25" customHeight="1" x14ac:dyDescent="0.2">
      <c r="A258" s="33">
        <v>44546</v>
      </c>
      <c r="B258" s="34" t="s">
        <v>474</v>
      </c>
      <c r="C258" s="35" t="s">
        <v>475</v>
      </c>
      <c r="D258" s="44"/>
      <c r="E258" s="40">
        <v>467298.1</v>
      </c>
      <c r="F258" s="16">
        <f t="shared" si="3"/>
        <v>749178416.71000028</v>
      </c>
    </row>
    <row r="259" spans="1:6" s="45" customFormat="1" ht="55.5" customHeight="1" x14ac:dyDescent="0.2">
      <c r="A259" s="33">
        <v>44546</v>
      </c>
      <c r="B259" s="34" t="s">
        <v>476</v>
      </c>
      <c r="C259" s="35" t="s">
        <v>477</v>
      </c>
      <c r="D259" s="44"/>
      <c r="E259" s="40">
        <v>398438</v>
      </c>
      <c r="F259" s="16">
        <f t="shared" si="3"/>
        <v>748779978.71000028</v>
      </c>
    </row>
    <row r="260" spans="1:6" s="45" customFormat="1" ht="45" customHeight="1" x14ac:dyDescent="0.2">
      <c r="A260" s="33">
        <v>44546</v>
      </c>
      <c r="B260" s="34" t="s">
        <v>478</v>
      </c>
      <c r="C260" s="35" t="s">
        <v>479</v>
      </c>
      <c r="D260" s="44"/>
      <c r="E260" s="40">
        <v>207705.3</v>
      </c>
      <c r="F260" s="16">
        <f t="shared" si="3"/>
        <v>748572273.41000032</v>
      </c>
    </row>
    <row r="261" spans="1:6" s="45" customFormat="1" ht="55.5" customHeight="1" x14ac:dyDescent="0.2">
      <c r="A261" s="33">
        <v>44546</v>
      </c>
      <c r="B261" s="34" t="s">
        <v>480</v>
      </c>
      <c r="C261" s="35" t="s">
        <v>481</v>
      </c>
      <c r="D261" s="44"/>
      <c r="E261" s="40">
        <v>411859.6</v>
      </c>
      <c r="F261" s="16">
        <f t="shared" si="3"/>
        <v>748160413.8100003</v>
      </c>
    </row>
    <row r="262" spans="1:6" s="45" customFormat="1" ht="49.5" customHeight="1" x14ac:dyDescent="0.2">
      <c r="A262" s="33">
        <v>44546</v>
      </c>
      <c r="B262" s="34" t="s">
        <v>482</v>
      </c>
      <c r="C262" s="35" t="s">
        <v>483</v>
      </c>
      <c r="D262" s="44"/>
      <c r="E262" s="40">
        <v>171300</v>
      </c>
      <c r="F262" s="16">
        <f t="shared" si="3"/>
        <v>747989113.8100003</v>
      </c>
    </row>
    <row r="263" spans="1:6" s="45" customFormat="1" ht="42" customHeight="1" x14ac:dyDescent="0.2">
      <c r="A263" s="33">
        <v>44546</v>
      </c>
      <c r="B263" s="34" t="s">
        <v>484</v>
      </c>
      <c r="C263" s="35" t="s">
        <v>485</v>
      </c>
      <c r="D263" s="44"/>
      <c r="E263" s="40">
        <v>1076000</v>
      </c>
      <c r="F263" s="16">
        <f t="shared" si="3"/>
        <v>746913113.8100003</v>
      </c>
    </row>
    <row r="264" spans="1:6" s="45" customFormat="1" ht="45" customHeight="1" x14ac:dyDescent="0.2">
      <c r="A264" s="33">
        <v>44546</v>
      </c>
      <c r="B264" s="34" t="s">
        <v>486</v>
      </c>
      <c r="C264" s="35" t="s">
        <v>487</v>
      </c>
      <c r="D264" s="44"/>
      <c r="E264" s="40">
        <v>117340</v>
      </c>
      <c r="F264" s="16">
        <f t="shared" si="3"/>
        <v>746795773.8100003</v>
      </c>
    </row>
    <row r="265" spans="1:6" s="45" customFormat="1" ht="39.75" customHeight="1" x14ac:dyDescent="0.2">
      <c r="A265" s="33">
        <v>44546</v>
      </c>
      <c r="B265" s="34" t="s">
        <v>488</v>
      </c>
      <c r="C265" s="35" t="s">
        <v>489</v>
      </c>
      <c r="D265" s="44"/>
      <c r="E265" s="40">
        <v>932250</v>
      </c>
      <c r="F265" s="16">
        <f t="shared" si="3"/>
        <v>745863523.8100003</v>
      </c>
    </row>
    <row r="266" spans="1:6" s="45" customFormat="1" ht="41.25" customHeight="1" x14ac:dyDescent="0.2">
      <c r="A266" s="33">
        <v>44546</v>
      </c>
      <c r="B266" s="34" t="s">
        <v>490</v>
      </c>
      <c r="C266" s="35" t="s">
        <v>491</v>
      </c>
      <c r="D266" s="44"/>
      <c r="E266" s="40">
        <v>9082564.7300000004</v>
      </c>
      <c r="F266" s="16">
        <f t="shared" si="3"/>
        <v>736780959.08000028</v>
      </c>
    </row>
    <row r="267" spans="1:6" s="45" customFormat="1" ht="60.75" customHeight="1" x14ac:dyDescent="0.2">
      <c r="A267" s="33">
        <v>44546</v>
      </c>
      <c r="B267" s="34" t="s">
        <v>492</v>
      </c>
      <c r="C267" s="35" t="s">
        <v>493</v>
      </c>
      <c r="D267" s="44"/>
      <c r="E267" s="40">
        <v>9000</v>
      </c>
      <c r="F267" s="16">
        <f t="shared" si="3"/>
        <v>736771959.08000028</v>
      </c>
    </row>
    <row r="268" spans="1:6" s="45" customFormat="1" ht="72.75" customHeight="1" x14ac:dyDescent="0.2">
      <c r="A268" s="33">
        <v>44546</v>
      </c>
      <c r="B268" s="34" t="s">
        <v>494</v>
      </c>
      <c r="C268" s="35" t="s">
        <v>495</v>
      </c>
      <c r="D268" s="44"/>
      <c r="E268" s="40">
        <v>9000</v>
      </c>
      <c r="F268" s="16">
        <f t="shared" si="3"/>
        <v>736762959.08000028</v>
      </c>
    </row>
    <row r="269" spans="1:6" s="45" customFormat="1" ht="39.75" customHeight="1" x14ac:dyDescent="0.2">
      <c r="A269" s="33">
        <v>44546</v>
      </c>
      <c r="B269" s="34" t="s">
        <v>496</v>
      </c>
      <c r="C269" s="35" t="s">
        <v>497</v>
      </c>
      <c r="D269" s="44"/>
      <c r="E269" s="40">
        <v>90202.559999999998</v>
      </c>
      <c r="F269" s="16">
        <f t="shared" si="3"/>
        <v>736672756.52000034</v>
      </c>
    </row>
    <row r="270" spans="1:6" s="45" customFormat="1" ht="40.5" customHeight="1" x14ac:dyDescent="0.2">
      <c r="A270" s="33">
        <v>44546</v>
      </c>
      <c r="B270" s="34" t="s">
        <v>498</v>
      </c>
      <c r="C270" s="35" t="s">
        <v>499</v>
      </c>
      <c r="D270" s="44"/>
      <c r="E270" s="40">
        <v>232039.85</v>
      </c>
      <c r="F270" s="16">
        <f t="shared" ref="F270:F333" si="4">F269-E270</f>
        <v>736440716.67000031</v>
      </c>
    </row>
    <row r="271" spans="1:6" s="45" customFormat="1" ht="51" customHeight="1" x14ac:dyDescent="0.2">
      <c r="A271" s="33">
        <v>44546</v>
      </c>
      <c r="B271" s="34" t="s">
        <v>500</v>
      </c>
      <c r="C271" s="35" t="s">
        <v>501</v>
      </c>
      <c r="D271" s="44"/>
      <c r="E271" s="40">
        <v>51327</v>
      </c>
      <c r="F271" s="16">
        <f t="shared" si="4"/>
        <v>736389389.67000031</v>
      </c>
    </row>
    <row r="272" spans="1:6" s="45" customFormat="1" ht="39.75" customHeight="1" x14ac:dyDescent="0.2">
      <c r="A272" s="33">
        <v>44546</v>
      </c>
      <c r="B272" s="34" t="s">
        <v>502</v>
      </c>
      <c r="C272" s="35" t="s">
        <v>503</v>
      </c>
      <c r="D272" s="44"/>
      <c r="E272" s="40">
        <v>14785.96</v>
      </c>
      <c r="F272" s="16">
        <f t="shared" si="4"/>
        <v>736374603.71000028</v>
      </c>
    </row>
    <row r="273" spans="1:6" s="45" customFormat="1" ht="39" customHeight="1" x14ac:dyDescent="0.2">
      <c r="A273" s="33">
        <v>44546</v>
      </c>
      <c r="B273" s="34" t="s">
        <v>504</v>
      </c>
      <c r="C273" s="35" t="s">
        <v>505</v>
      </c>
      <c r="D273" s="44"/>
      <c r="E273" s="40">
        <v>36343023.270000003</v>
      </c>
      <c r="F273" s="16">
        <f t="shared" si="4"/>
        <v>700031580.4400003</v>
      </c>
    </row>
    <row r="274" spans="1:6" s="45" customFormat="1" ht="39" customHeight="1" x14ac:dyDescent="0.2">
      <c r="A274" s="33">
        <v>44546</v>
      </c>
      <c r="B274" s="34" t="s">
        <v>506</v>
      </c>
      <c r="C274" s="35" t="s">
        <v>507</v>
      </c>
      <c r="D274" s="44"/>
      <c r="E274" s="40">
        <v>3101021.94</v>
      </c>
      <c r="F274" s="16">
        <f t="shared" si="4"/>
        <v>696930558.50000024</v>
      </c>
    </row>
    <row r="275" spans="1:6" s="45" customFormat="1" ht="63.75" customHeight="1" x14ac:dyDescent="0.2">
      <c r="A275" s="33">
        <v>44546</v>
      </c>
      <c r="B275" s="34" t="s">
        <v>508</v>
      </c>
      <c r="C275" s="35" t="s">
        <v>509</v>
      </c>
      <c r="D275" s="44"/>
      <c r="E275" s="40">
        <v>155099.19</v>
      </c>
      <c r="F275" s="16">
        <f t="shared" si="4"/>
        <v>696775459.31000018</v>
      </c>
    </row>
    <row r="276" spans="1:6" s="45" customFormat="1" ht="66" customHeight="1" x14ac:dyDescent="0.2">
      <c r="A276" s="33">
        <v>44546</v>
      </c>
      <c r="B276" s="34" t="s">
        <v>510</v>
      </c>
      <c r="C276" s="35" t="s">
        <v>511</v>
      </c>
      <c r="D276" s="44"/>
      <c r="E276" s="40">
        <v>448115</v>
      </c>
      <c r="F276" s="16">
        <f t="shared" si="4"/>
        <v>696327344.31000018</v>
      </c>
    </row>
    <row r="277" spans="1:6" s="45" customFormat="1" ht="51" customHeight="1" x14ac:dyDescent="0.2">
      <c r="A277" s="33">
        <v>44546</v>
      </c>
      <c r="B277" s="34" t="s">
        <v>512</v>
      </c>
      <c r="C277" s="35" t="s">
        <v>513</v>
      </c>
      <c r="D277" s="44"/>
      <c r="E277" s="40">
        <v>4367216.88</v>
      </c>
      <c r="F277" s="16">
        <f t="shared" si="4"/>
        <v>691960127.43000019</v>
      </c>
    </row>
    <row r="278" spans="1:6" s="45" customFormat="1" ht="39" customHeight="1" x14ac:dyDescent="0.2">
      <c r="A278" s="33">
        <v>44547</v>
      </c>
      <c r="B278" s="34" t="s">
        <v>514</v>
      </c>
      <c r="C278" s="35" t="s">
        <v>515</v>
      </c>
      <c r="D278" s="44"/>
      <c r="E278" s="40">
        <v>1557.8</v>
      </c>
      <c r="F278" s="16">
        <f t="shared" si="4"/>
        <v>691958569.63000023</v>
      </c>
    </row>
    <row r="279" spans="1:6" s="45" customFormat="1" ht="54" customHeight="1" x14ac:dyDescent="0.2">
      <c r="A279" s="33">
        <v>44547</v>
      </c>
      <c r="B279" s="34" t="s">
        <v>516</v>
      </c>
      <c r="C279" s="35" t="s">
        <v>517</v>
      </c>
      <c r="D279" s="44"/>
      <c r="E279" s="40">
        <v>45200</v>
      </c>
      <c r="F279" s="16">
        <f t="shared" si="4"/>
        <v>691913369.63000023</v>
      </c>
    </row>
    <row r="280" spans="1:6" s="45" customFormat="1" ht="42.75" customHeight="1" x14ac:dyDescent="0.2">
      <c r="A280" s="33">
        <v>44547</v>
      </c>
      <c r="B280" s="34" t="s">
        <v>518</v>
      </c>
      <c r="C280" s="35" t="s">
        <v>519</v>
      </c>
      <c r="D280" s="44"/>
      <c r="E280" s="40">
        <v>2889.12</v>
      </c>
      <c r="F280" s="16">
        <f t="shared" si="4"/>
        <v>691910480.51000023</v>
      </c>
    </row>
    <row r="281" spans="1:6" s="45" customFormat="1" ht="27.75" customHeight="1" x14ac:dyDescent="0.2">
      <c r="A281" s="33">
        <v>44547</v>
      </c>
      <c r="B281" s="34" t="s">
        <v>520</v>
      </c>
      <c r="C281" s="35" t="s">
        <v>521</v>
      </c>
      <c r="D281" s="44"/>
      <c r="E281" s="40">
        <v>94554.6</v>
      </c>
      <c r="F281" s="16">
        <f t="shared" si="4"/>
        <v>691815925.91000021</v>
      </c>
    </row>
    <row r="282" spans="1:6" s="45" customFormat="1" ht="42.75" customHeight="1" x14ac:dyDescent="0.2">
      <c r="A282" s="33">
        <v>44547</v>
      </c>
      <c r="B282" s="34" t="s">
        <v>522</v>
      </c>
      <c r="C282" s="35" t="s">
        <v>523</v>
      </c>
      <c r="D282" s="44"/>
      <c r="E282" s="40">
        <v>11998.92</v>
      </c>
      <c r="F282" s="16">
        <f t="shared" si="4"/>
        <v>691803926.99000025</v>
      </c>
    </row>
    <row r="283" spans="1:6" s="45" customFormat="1" ht="50.25" customHeight="1" x14ac:dyDescent="0.2">
      <c r="A283" s="33">
        <v>44547</v>
      </c>
      <c r="B283" s="34" t="s">
        <v>524</v>
      </c>
      <c r="C283" s="35" t="s">
        <v>525</v>
      </c>
      <c r="D283" s="44"/>
      <c r="E283" s="40">
        <v>40500</v>
      </c>
      <c r="F283" s="16">
        <f t="shared" si="4"/>
        <v>691763426.99000025</v>
      </c>
    </row>
    <row r="284" spans="1:6" s="45" customFormat="1" ht="40.5" customHeight="1" x14ac:dyDescent="0.2">
      <c r="A284" s="33">
        <v>44547</v>
      </c>
      <c r="B284" s="34" t="s">
        <v>526</v>
      </c>
      <c r="C284" s="35" t="s">
        <v>527</v>
      </c>
      <c r="D284" s="44"/>
      <c r="E284" s="40">
        <v>4585510.37</v>
      </c>
      <c r="F284" s="16">
        <f t="shared" si="4"/>
        <v>687177916.62000024</v>
      </c>
    </row>
    <row r="285" spans="1:6" s="45" customFormat="1" ht="52.5" customHeight="1" x14ac:dyDescent="0.2">
      <c r="A285" s="33">
        <v>44547</v>
      </c>
      <c r="B285" s="34" t="s">
        <v>528</v>
      </c>
      <c r="C285" s="35" t="s">
        <v>529</v>
      </c>
      <c r="D285" s="44"/>
      <c r="E285" s="40">
        <v>34380.93</v>
      </c>
      <c r="F285" s="16">
        <f t="shared" si="4"/>
        <v>687143535.6900003</v>
      </c>
    </row>
    <row r="286" spans="1:6" s="45" customFormat="1" ht="62.25" customHeight="1" x14ac:dyDescent="0.2">
      <c r="A286" s="33">
        <v>44547</v>
      </c>
      <c r="B286" s="34" t="s">
        <v>530</v>
      </c>
      <c r="C286" s="35" t="s">
        <v>531</v>
      </c>
      <c r="D286" s="44"/>
      <c r="E286" s="40">
        <v>93479.18</v>
      </c>
      <c r="F286" s="16">
        <f t="shared" si="4"/>
        <v>687050056.51000035</v>
      </c>
    </row>
    <row r="287" spans="1:6" s="45" customFormat="1" ht="102" customHeight="1" x14ac:dyDescent="0.2">
      <c r="A287" s="33">
        <v>44547</v>
      </c>
      <c r="B287" s="34" t="s">
        <v>532</v>
      </c>
      <c r="C287" s="35" t="s">
        <v>533</v>
      </c>
      <c r="D287" s="44"/>
      <c r="E287" s="40">
        <v>18000</v>
      </c>
      <c r="F287" s="16">
        <f t="shared" si="4"/>
        <v>687032056.51000035</v>
      </c>
    </row>
    <row r="288" spans="1:6" s="45" customFormat="1" ht="27.75" customHeight="1" x14ac:dyDescent="0.2">
      <c r="A288" s="33">
        <v>44547</v>
      </c>
      <c r="B288" s="34" t="s">
        <v>534</v>
      </c>
      <c r="C288" s="35" t="s">
        <v>535</v>
      </c>
      <c r="D288" s="44"/>
      <c r="E288" s="40">
        <v>161466.26999999999</v>
      </c>
      <c r="F288" s="16">
        <f t="shared" si="4"/>
        <v>686870590.24000037</v>
      </c>
    </row>
    <row r="289" spans="1:6" s="45" customFormat="1" ht="35.25" customHeight="1" x14ac:dyDescent="0.2">
      <c r="A289" s="33">
        <v>44547</v>
      </c>
      <c r="B289" s="34" t="s">
        <v>536</v>
      </c>
      <c r="C289" s="35" t="s">
        <v>537</v>
      </c>
      <c r="D289" s="44"/>
      <c r="E289" s="40">
        <v>70000</v>
      </c>
      <c r="F289" s="16">
        <f t="shared" si="4"/>
        <v>686800590.24000037</v>
      </c>
    </row>
    <row r="290" spans="1:6" s="45" customFormat="1" ht="33" customHeight="1" x14ac:dyDescent="0.2">
      <c r="A290" s="33">
        <v>44547</v>
      </c>
      <c r="B290" s="34" t="s">
        <v>538</v>
      </c>
      <c r="C290" s="35" t="s">
        <v>539</v>
      </c>
      <c r="D290" s="44"/>
      <c r="E290" s="40">
        <v>27500</v>
      </c>
      <c r="F290" s="16">
        <f t="shared" si="4"/>
        <v>686773090.24000037</v>
      </c>
    </row>
    <row r="291" spans="1:6" s="45" customFormat="1" ht="42" customHeight="1" x14ac:dyDescent="0.2">
      <c r="A291" s="33">
        <v>44547</v>
      </c>
      <c r="B291" s="34" t="s">
        <v>540</v>
      </c>
      <c r="C291" s="35" t="s">
        <v>541</v>
      </c>
      <c r="D291" s="44"/>
      <c r="E291" s="40">
        <v>126825</v>
      </c>
      <c r="F291" s="16">
        <f t="shared" si="4"/>
        <v>686646265.24000037</v>
      </c>
    </row>
    <row r="292" spans="1:6" s="45" customFormat="1" ht="51" customHeight="1" x14ac:dyDescent="0.2">
      <c r="A292" s="33">
        <v>44547</v>
      </c>
      <c r="B292" s="34" t="s">
        <v>542</v>
      </c>
      <c r="C292" s="35" t="s">
        <v>543</v>
      </c>
      <c r="D292" s="44"/>
      <c r="E292" s="40">
        <v>131052.5</v>
      </c>
      <c r="F292" s="16">
        <f t="shared" si="4"/>
        <v>686515212.74000037</v>
      </c>
    </row>
    <row r="293" spans="1:6" s="45" customFormat="1" ht="38.25" customHeight="1" x14ac:dyDescent="0.2">
      <c r="A293" s="33">
        <v>44547</v>
      </c>
      <c r="B293" s="34" t="s">
        <v>544</v>
      </c>
      <c r="C293" s="35" t="s">
        <v>545</v>
      </c>
      <c r="D293" s="44"/>
      <c r="E293" s="40">
        <v>126825</v>
      </c>
      <c r="F293" s="16">
        <f t="shared" si="4"/>
        <v>686388387.74000037</v>
      </c>
    </row>
    <row r="294" spans="1:6" s="45" customFormat="1" ht="39.75" customHeight="1" x14ac:dyDescent="0.2">
      <c r="A294" s="33">
        <v>44550</v>
      </c>
      <c r="B294" s="34" t="s">
        <v>546</v>
      </c>
      <c r="C294" s="35" t="s">
        <v>547</v>
      </c>
      <c r="D294" s="44"/>
      <c r="E294" s="40">
        <v>133409.78</v>
      </c>
      <c r="F294" s="16">
        <f t="shared" si="4"/>
        <v>686254977.9600004</v>
      </c>
    </row>
    <row r="295" spans="1:6" s="45" customFormat="1" ht="37.5" customHeight="1" x14ac:dyDescent="0.2">
      <c r="A295" s="33">
        <v>44550</v>
      </c>
      <c r="B295" s="34" t="s">
        <v>548</v>
      </c>
      <c r="C295" s="35" t="s">
        <v>549</v>
      </c>
      <c r="D295" s="44"/>
      <c r="E295" s="40">
        <v>238885.24</v>
      </c>
      <c r="F295" s="16">
        <f t="shared" si="4"/>
        <v>686016092.72000039</v>
      </c>
    </row>
    <row r="296" spans="1:6" s="45" customFormat="1" ht="42" customHeight="1" x14ac:dyDescent="0.2">
      <c r="A296" s="33">
        <v>44550</v>
      </c>
      <c r="B296" s="34" t="s">
        <v>550</v>
      </c>
      <c r="C296" s="35" t="s">
        <v>551</v>
      </c>
      <c r="D296" s="44"/>
      <c r="E296" s="40">
        <v>11914.24</v>
      </c>
      <c r="F296" s="16">
        <f t="shared" si="4"/>
        <v>686004178.48000038</v>
      </c>
    </row>
    <row r="297" spans="1:6" s="45" customFormat="1" ht="50.25" customHeight="1" x14ac:dyDescent="0.2">
      <c r="A297" s="33">
        <v>44550</v>
      </c>
      <c r="B297" s="34" t="s">
        <v>552</v>
      </c>
      <c r="C297" s="35" t="s">
        <v>553</v>
      </c>
      <c r="D297" s="44"/>
      <c r="E297" s="40">
        <v>45000</v>
      </c>
      <c r="F297" s="16">
        <f t="shared" si="4"/>
        <v>685959178.48000038</v>
      </c>
    </row>
    <row r="298" spans="1:6" s="45" customFormat="1" ht="51.75" customHeight="1" x14ac:dyDescent="0.2">
      <c r="A298" s="33">
        <v>44550</v>
      </c>
      <c r="B298" s="34" t="s">
        <v>554</v>
      </c>
      <c r="C298" s="35" t="s">
        <v>555</v>
      </c>
      <c r="D298" s="44"/>
      <c r="E298" s="40">
        <v>45000</v>
      </c>
      <c r="F298" s="16">
        <f t="shared" si="4"/>
        <v>685914178.48000038</v>
      </c>
    </row>
    <row r="299" spans="1:6" s="45" customFormat="1" ht="45.75" customHeight="1" x14ac:dyDescent="0.2">
      <c r="A299" s="33">
        <v>44550</v>
      </c>
      <c r="B299" s="34" t="s">
        <v>556</v>
      </c>
      <c r="C299" s="35" t="s">
        <v>557</v>
      </c>
      <c r="D299" s="44"/>
      <c r="E299" s="40">
        <v>39000</v>
      </c>
      <c r="F299" s="16">
        <f t="shared" si="4"/>
        <v>685875178.48000038</v>
      </c>
    </row>
    <row r="300" spans="1:6" s="45" customFormat="1" ht="45" customHeight="1" x14ac:dyDescent="0.2">
      <c r="A300" s="33">
        <v>44550</v>
      </c>
      <c r="B300" s="34" t="s">
        <v>558</v>
      </c>
      <c r="C300" s="35" t="s">
        <v>559</v>
      </c>
      <c r="D300" s="44"/>
      <c r="E300" s="40">
        <v>1373699.97</v>
      </c>
      <c r="F300" s="16">
        <f t="shared" si="4"/>
        <v>684501478.51000035</v>
      </c>
    </row>
    <row r="301" spans="1:6" s="45" customFormat="1" ht="45" customHeight="1" x14ac:dyDescent="0.2">
      <c r="A301" s="33">
        <v>44550</v>
      </c>
      <c r="B301" s="34" t="s">
        <v>560</v>
      </c>
      <c r="C301" s="35" t="s">
        <v>561</v>
      </c>
      <c r="D301" s="44"/>
      <c r="E301" s="40">
        <v>117713</v>
      </c>
      <c r="F301" s="16">
        <f t="shared" si="4"/>
        <v>684383765.51000035</v>
      </c>
    </row>
    <row r="302" spans="1:6" s="45" customFormat="1" ht="49.5" customHeight="1" x14ac:dyDescent="0.2">
      <c r="A302" s="33">
        <v>44550</v>
      </c>
      <c r="B302" s="34" t="s">
        <v>562</v>
      </c>
      <c r="C302" s="35" t="s">
        <v>563</v>
      </c>
      <c r="D302" s="44"/>
      <c r="E302" s="40">
        <v>126825</v>
      </c>
      <c r="F302" s="16">
        <f t="shared" si="4"/>
        <v>684256940.51000035</v>
      </c>
    </row>
    <row r="303" spans="1:6" s="45" customFormat="1" ht="33" customHeight="1" x14ac:dyDescent="0.2">
      <c r="A303" s="33">
        <v>44550</v>
      </c>
      <c r="B303" s="34" t="s">
        <v>564</v>
      </c>
      <c r="C303" s="35" t="s">
        <v>565</v>
      </c>
      <c r="D303" s="44"/>
      <c r="E303" s="40">
        <v>17356442.329999998</v>
      </c>
      <c r="F303" s="16">
        <f t="shared" si="4"/>
        <v>666900498.18000031</v>
      </c>
    </row>
    <row r="304" spans="1:6" s="45" customFormat="1" ht="31.5" customHeight="1" x14ac:dyDescent="0.2">
      <c r="A304" s="33">
        <v>44550</v>
      </c>
      <c r="B304" s="34" t="s">
        <v>566</v>
      </c>
      <c r="C304" s="35" t="s">
        <v>567</v>
      </c>
      <c r="D304" s="44"/>
      <c r="E304" s="40">
        <v>7883495.8399999999</v>
      </c>
      <c r="F304" s="16">
        <f t="shared" si="4"/>
        <v>659017002.34000027</v>
      </c>
    </row>
    <row r="305" spans="1:6" s="45" customFormat="1" ht="36" customHeight="1" x14ac:dyDescent="0.2">
      <c r="A305" s="33">
        <v>44550</v>
      </c>
      <c r="B305" s="34" t="s">
        <v>568</v>
      </c>
      <c r="C305" s="35" t="s">
        <v>569</v>
      </c>
      <c r="D305" s="44"/>
      <c r="E305" s="40">
        <v>1166858.44</v>
      </c>
      <c r="F305" s="16">
        <f t="shared" si="4"/>
        <v>657850143.90000021</v>
      </c>
    </row>
    <row r="306" spans="1:6" s="45" customFormat="1" ht="30.75" customHeight="1" x14ac:dyDescent="0.2">
      <c r="A306" s="33">
        <v>44550</v>
      </c>
      <c r="B306" s="34" t="s">
        <v>570</v>
      </c>
      <c r="C306" s="35" t="s">
        <v>571</v>
      </c>
      <c r="D306" s="44"/>
      <c r="E306" s="40">
        <v>401608.35</v>
      </c>
      <c r="F306" s="16">
        <f t="shared" si="4"/>
        <v>657448535.55000019</v>
      </c>
    </row>
    <row r="307" spans="1:6" s="45" customFormat="1" ht="31.5" customHeight="1" x14ac:dyDescent="0.2">
      <c r="A307" s="33">
        <v>44550</v>
      </c>
      <c r="B307" s="34" t="s">
        <v>572</v>
      </c>
      <c r="C307" s="35" t="s">
        <v>573</v>
      </c>
      <c r="D307" s="44"/>
      <c r="E307" s="40">
        <v>5850</v>
      </c>
      <c r="F307" s="16">
        <f t="shared" si="4"/>
        <v>657442685.55000019</v>
      </c>
    </row>
    <row r="308" spans="1:6" s="45" customFormat="1" ht="31.5" customHeight="1" x14ac:dyDescent="0.2">
      <c r="A308" s="33">
        <v>44550</v>
      </c>
      <c r="B308" s="34" t="s">
        <v>574</v>
      </c>
      <c r="C308" s="35" t="s">
        <v>575</v>
      </c>
      <c r="D308" s="44"/>
      <c r="E308" s="40">
        <v>94360</v>
      </c>
      <c r="F308" s="16">
        <f t="shared" si="4"/>
        <v>657348325.55000019</v>
      </c>
    </row>
    <row r="309" spans="1:6" s="45" customFormat="1" ht="45" customHeight="1" x14ac:dyDescent="0.2">
      <c r="A309" s="33">
        <v>44550</v>
      </c>
      <c r="B309" s="34" t="s">
        <v>576</v>
      </c>
      <c r="C309" s="35" t="s">
        <v>577</v>
      </c>
      <c r="D309" s="44"/>
      <c r="E309" s="40">
        <v>202275</v>
      </c>
      <c r="F309" s="16">
        <f t="shared" si="4"/>
        <v>657146050.55000019</v>
      </c>
    </row>
    <row r="310" spans="1:6" s="45" customFormat="1" ht="39.75" customHeight="1" x14ac:dyDescent="0.2">
      <c r="A310" s="33">
        <v>44550</v>
      </c>
      <c r="B310" s="34" t="s">
        <v>578</v>
      </c>
      <c r="C310" s="35" t="s">
        <v>579</v>
      </c>
      <c r="D310" s="44"/>
      <c r="E310" s="40">
        <v>333643.8</v>
      </c>
      <c r="F310" s="16">
        <f t="shared" si="4"/>
        <v>656812406.75000024</v>
      </c>
    </row>
    <row r="311" spans="1:6" s="45" customFormat="1" ht="43.5" customHeight="1" x14ac:dyDescent="0.2">
      <c r="A311" s="33">
        <v>44550</v>
      </c>
      <c r="B311" s="34" t="s">
        <v>580</v>
      </c>
      <c r="C311" s="35" t="s">
        <v>581</v>
      </c>
      <c r="D311" s="44"/>
      <c r="E311" s="40">
        <v>145916.9</v>
      </c>
      <c r="F311" s="16">
        <f t="shared" si="4"/>
        <v>656666489.85000026</v>
      </c>
    </row>
    <row r="312" spans="1:6" s="45" customFormat="1" ht="74.25" customHeight="1" x14ac:dyDescent="0.2">
      <c r="A312" s="33">
        <v>44550</v>
      </c>
      <c r="B312" s="34" t="s">
        <v>582</v>
      </c>
      <c r="C312" s="35" t="s">
        <v>583</v>
      </c>
      <c r="D312" s="44"/>
      <c r="E312" s="40">
        <v>9000</v>
      </c>
      <c r="F312" s="16">
        <f t="shared" si="4"/>
        <v>656657489.85000026</v>
      </c>
    </row>
    <row r="313" spans="1:6" s="45" customFormat="1" ht="50.25" customHeight="1" x14ac:dyDescent="0.2">
      <c r="A313" s="33">
        <v>44550</v>
      </c>
      <c r="B313" s="34" t="s">
        <v>584</v>
      </c>
      <c r="C313" s="35" t="s">
        <v>585</v>
      </c>
      <c r="D313" s="44"/>
      <c r="E313" s="40">
        <v>131052.5</v>
      </c>
      <c r="F313" s="16">
        <f t="shared" si="4"/>
        <v>656526437.35000026</v>
      </c>
    </row>
    <row r="314" spans="1:6" s="45" customFormat="1" ht="40.5" customHeight="1" x14ac:dyDescent="0.2">
      <c r="A314" s="33">
        <v>44550</v>
      </c>
      <c r="B314" s="34" t="s">
        <v>586</v>
      </c>
      <c r="C314" s="35" t="s">
        <v>587</v>
      </c>
      <c r="D314" s="44"/>
      <c r="E314" s="40">
        <v>126825</v>
      </c>
      <c r="F314" s="16">
        <f t="shared" si="4"/>
        <v>656399612.35000026</v>
      </c>
    </row>
    <row r="315" spans="1:6" s="45" customFormat="1" ht="42" customHeight="1" x14ac:dyDescent="0.2">
      <c r="A315" s="33">
        <v>44550</v>
      </c>
      <c r="B315" s="34" t="s">
        <v>588</v>
      </c>
      <c r="C315" s="35" t="s">
        <v>589</v>
      </c>
      <c r="D315" s="44"/>
      <c r="E315" s="40">
        <v>1628983</v>
      </c>
      <c r="F315" s="16">
        <f t="shared" si="4"/>
        <v>654770629.35000026</v>
      </c>
    </row>
    <row r="316" spans="1:6" s="45" customFormat="1" ht="48.75" customHeight="1" x14ac:dyDescent="0.2">
      <c r="A316" s="33">
        <v>44550</v>
      </c>
      <c r="B316" s="34" t="s">
        <v>590</v>
      </c>
      <c r="C316" s="35" t="s">
        <v>591</v>
      </c>
      <c r="D316" s="44"/>
      <c r="E316" s="40">
        <v>5538110.3799999999</v>
      </c>
      <c r="F316" s="16">
        <f t="shared" si="4"/>
        <v>649232518.97000027</v>
      </c>
    </row>
    <row r="317" spans="1:6" s="45" customFormat="1" ht="48.75" customHeight="1" x14ac:dyDescent="0.2">
      <c r="A317" s="33">
        <v>44550</v>
      </c>
      <c r="B317" s="34" t="s">
        <v>592</v>
      </c>
      <c r="C317" s="35" t="s">
        <v>593</v>
      </c>
      <c r="D317" s="44"/>
      <c r="E317" s="40">
        <v>126825</v>
      </c>
      <c r="F317" s="16">
        <f t="shared" si="4"/>
        <v>649105693.97000027</v>
      </c>
    </row>
    <row r="318" spans="1:6" s="45" customFormat="1" ht="49.5" customHeight="1" x14ac:dyDescent="0.2">
      <c r="A318" s="33">
        <v>44550</v>
      </c>
      <c r="B318" s="34" t="s">
        <v>594</v>
      </c>
      <c r="C318" s="35" t="s">
        <v>595</v>
      </c>
      <c r="D318" s="44"/>
      <c r="E318" s="40">
        <v>18900</v>
      </c>
      <c r="F318" s="16">
        <f t="shared" si="4"/>
        <v>649086793.97000027</v>
      </c>
    </row>
    <row r="319" spans="1:6" s="45" customFormat="1" ht="45" customHeight="1" x14ac:dyDescent="0.2">
      <c r="A319" s="33">
        <v>44550</v>
      </c>
      <c r="B319" s="34" t="s">
        <v>596</v>
      </c>
      <c r="C319" s="35" t="s">
        <v>597</v>
      </c>
      <c r="D319" s="44"/>
      <c r="E319" s="40">
        <v>126825</v>
      </c>
      <c r="F319" s="16">
        <f t="shared" si="4"/>
        <v>648959968.97000027</v>
      </c>
    </row>
    <row r="320" spans="1:6" s="45" customFormat="1" ht="43.5" customHeight="1" x14ac:dyDescent="0.2">
      <c r="A320" s="33">
        <v>44551</v>
      </c>
      <c r="B320" s="34" t="s">
        <v>598</v>
      </c>
      <c r="C320" s="35" t="s">
        <v>599</v>
      </c>
      <c r="D320" s="44"/>
      <c r="E320" s="40">
        <v>24000</v>
      </c>
      <c r="F320" s="16">
        <f t="shared" si="4"/>
        <v>648935968.97000027</v>
      </c>
    </row>
    <row r="321" spans="1:6" s="45" customFormat="1" ht="29.25" customHeight="1" x14ac:dyDescent="0.2">
      <c r="A321" s="33">
        <v>44551</v>
      </c>
      <c r="B321" s="34" t="s">
        <v>600</v>
      </c>
      <c r="C321" s="35" t="s">
        <v>601</v>
      </c>
      <c r="D321" s="44"/>
      <c r="E321" s="40">
        <v>13947.39</v>
      </c>
      <c r="F321" s="16">
        <f t="shared" si="4"/>
        <v>648922021.58000028</v>
      </c>
    </row>
    <row r="322" spans="1:6" s="45" customFormat="1" ht="58.5" customHeight="1" x14ac:dyDescent="0.2">
      <c r="A322" s="33">
        <v>44551</v>
      </c>
      <c r="B322" s="34" t="s">
        <v>602</v>
      </c>
      <c r="C322" s="35" t="s">
        <v>603</v>
      </c>
      <c r="D322" s="44"/>
      <c r="E322" s="40">
        <v>173327.5</v>
      </c>
      <c r="F322" s="16">
        <f t="shared" si="4"/>
        <v>648748694.08000028</v>
      </c>
    </row>
    <row r="323" spans="1:6" s="45" customFormat="1" ht="51" customHeight="1" x14ac:dyDescent="0.2">
      <c r="A323" s="33">
        <v>44551</v>
      </c>
      <c r="B323" s="34" t="s">
        <v>604</v>
      </c>
      <c r="C323" s="35" t="s">
        <v>605</v>
      </c>
      <c r="D323" s="44"/>
      <c r="E323" s="40">
        <v>126825</v>
      </c>
      <c r="F323" s="16">
        <f t="shared" si="4"/>
        <v>648621869.08000028</v>
      </c>
    </row>
    <row r="324" spans="1:6" s="45" customFormat="1" ht="55.5" customHeight="1" x14ac:dyDescent="0.2">
      <c r="A324" s="33">
        <v>44551</v>
      </c>
      <c r="B324" s="34" t="s">
        <v>606</v>
      </c>
      <c r="C324" s="35" t="s">
        <v>607</v>
      </c>
      <c r="D324" s="44"/>
      <c r="E324" s="40">
        <v>215602.5</v>
      </c>
      <c r="F324" s="16">
        <f t="shared" si="4"/>
        <v>648406266.58000028</v>
      </c>
    </row>
    <row r="325" spans="1:6" s="45" customFormat="1" ht="50.25" customHeight="1" x14ac:dyDescent="0.2">
      <c r="A325" s="33">
        <v>44551</v>
      </c>
      <c r="B325" s="34" t="s">
        <v>608</v>
      </c>
      <c r="C325" s="35" t="s">
        <v>609</v>
      </c>
      <c r="D325" s="44"/>
      <c r="E325" s="40">
        <v>402116</v>
      </c>
      <c r="F325" s="16">
        <f t="shared" si="4"/>
        <v>648004150.58000028</v>
      </c>
    </row>
    <row r="326" spans="1:6" s="45" customFormat="1" ht="42" customHeight="1" x14ac:dyDescent="0.2">
      <c r="A326" s="33">
        <v>44551</v>
      </c>
      <c r="B326" s="34" t="s">
        <v>610</v>
      </c>
      <c r="C326" s="35" t="s">
        <v>611</v>
      </c>
      <c r="D326" s="44"/>
      <c r="E326" s="40">
        <v>5781.25</v>
      </c>
      <c r="F326" s="16">
        <f t="shared" si="4"/>
        <v>647998369.33000028</v>
      </c>
    </row>
    <row r="327" spans="1:6" s="45" customFormat="1" ht="40.5" customHeight="1" x14ac:dyDescent="0.2">
      <c r="A327" s="33">
        <v>44551</v>
      </c>
      <c r="B327" s="34" t="s">
        <v>612</v>
      </c>
      <c r="C327" s="35" t="s">
        <v>613</v>
      </c>
      <c r="D327" s="44"/>
      <c r="E327" s="40">
        <v>122597.5</v>
      </c>
      <c r="F327" s="16">
        <f t="shared" si="4"/>
        <v>647875771.83000028</v>
      </c>
    </row>
    <row r="328" spans="1:6" s="45" customFormat="1" ht="54.75" customHeight="1" x14ac:dyDescent="0.2">
      <c r="A328" s="33">
        <v>44551</v>
      </c>
      <c r="B328" s="34" t="s">
        <v>614</v>
      </c>
      <c r="C328" s="35" t="s">
        <v>615</v>
      </c>
      <c r="D328" s="44"/>
      <c r="E328" s="40">
        <v>126825</v>
      </c>
      <c r="F328" s="16">
        <f t="shared" si="4"/>
        <v>647748946.83000028</v>
      </c>
    </row>
    <row r="329" spans="1:6" s="45" customFormat="1" ht="42.75" customHeight="1" x14ac:dyDescent="0.2">
      <c r="A329" s="33">
        <v>44551</v>
      </c>
      <c r="B329" s="34" t="s">
        <v>616</v>
      </c>
      <c r="C329" s="35" t="s">
        <v>617</v>
      </c>
      <c r="D329" s="44"/>
      <c r="E329" s="40">
        <v>1587283.75</v>
      </c>
      <c r="F329" s="16">
        <f t="shared" si="4"/>
        <v>646161663.08000028</v>
      </c>
    </row>
    <row r="330" spans="1:6" s="45" customFormat="1" ht="61.5" customHeight="1" x14ac:dyDescent="0.2">
      <c r="A330" s="33">
        <v>44551</v>
      </c>
      <c r="B330" s="34" t="s">
        <v>618</v>
      </c>
      <c r="C330" s="35" t="s">
        <v>619</v>
      </c>
      <c r="D330" s="44"/>
      <c r="E330" s="40">
        <v>22500</v>
      </c>
      <c r="F330" s="16">
        <f t="shared" si="4"/>
        <v>646139163.08000028</v>
      </c>
    </row>
    <row r="331" spans="1:6" s="45" customFormat="1" ht="76.5" customHeight="1" x14ac:dyDescent="0.2">
      <c r="A331" s="33">
        <v>44551</v>
      </c>
      <c r="B331" s="34" t="s">
        <v>620</v>
      </c>
      <c r="C331" s="35" t="s">
        <v>621</v>
      </c>
      <c r="D331" s="44"/>
      <c r="E331" s="40">
        <v>14790.13</v>
      </c>
      <c r="F331" s="16">
        <f t="shared" si="4"/>
        <v>646124372.95000029</v>
      </c>
    </row>
    <row r="332" spans="1:6" s="45" customFormat="1" ht="42.75" customHeight="1" x14ac:dyDescent="0.2">
      <c r="A332" s="33">
        <v>44551</v>
      </c>
      <c r="B332" s="34" t="s">
        <v>622</v>
      </c>
      <c r="C332" s="35" t="s">
        <v>623</v>
      </c>
      <c r="D332" s="44"/>
      <c r="E332" s="40">
        <v>108750</v>
      </c>
      <c r="F332" s="16">
        <f t="shared" si="4"/>
        <v>646015622.95000029</v>
      </c>
    </row>
    <row r="333" spans="1:6" s="45" customFormat="1" ht="48" customHeight="1" x14ac:dyDescent="0.2">
      <c r="A333" s="33">
        <v>44551</v>
      </c>
      <c r="B333" s="34" t="s">
        <v>624</v>
      </c>
      <c r="C333" s="35" t="s">
        <v>625</v>
      </c>
      <c r="D333" s="44"/>
      <c r="E333" s="40">
        <v>122597.5</v>
      </c>
      <c r="F333" s="16">
        <f t="shared" si="4"/>
        <v>645893025.45000029</v>
      </c>
    </row>
    <row r="334" spans="1:6" s="45" customFormat="1" ht="42" customHeight="1" x14ac:dyDescent="0.2">
      <c r="A334" s="33">
        <v>44551</v>
      </c>
      <c r="B334" s="34" t="s">
        <v>626</v>
      </c>
      <c r="C334" s="35" t="s">
        <v>627</v>
      </c>
      <c r="D334" s="44"/>
      <c r="E334" s="40">
        <v>131052.5</v>
      </c>
      <c r="F334" s="16">
        <f t="shared" ref="F334:F397" si="5">F333-E334</f>
        <v>645761972.95000029</v>
      </c>
    </row>
    <row r="335" spans="1:6" s="45" customFormat="1" ht="51" customHeight="1" x14ac:dyDescent="0.2">
      <c r="A335" s="33">
        <v>44551</v>
      </c>
      <c r="B335" s="34" t="s">
        <v>628</v>
      </c>
      <c r="C335" s="35" t="s">
        <v>629</v>
      </c>
      <c r="D335" s="44"/>
      <c r="E335" s="40">
        <v>126825</v>
      </c>
      <c r="F335" s="16">
        <f t="shared" si="5"/>
        <v>645635147.95000029</v>
      </c>
    </row>
    <row r="336" spans="1:6" s="45" customFormat="1" ht="55.5" customHeight="1" x14ac:dyDescent="0.2">
      <c r="A336" s="33">
        <v>44551</v>
      </c>
      <c r="B336" s="34" t="s">
        <v>630</v>
      </c>
      <c r="C336" s="35" t="s">
        <v>631</v>
      </c>
      <c r="D336" s="44"/>
      <c r="E336" s="40">
        <v>13500</v>
      </c>
      <c r="F336" s="16">
        <f t="shared" si="5"/>
        <v>645621647.95000029</v>
      </c>
    </row>
    <row r="337" spans="1:6" s="45" customFormat="1" ht="40.5" customHeight="1" x14ac:dyDescent="0.2">
      <c r="A337" s="33">
        <v>44551</v>
      </c>
      <c r="B337" s="34" t="s">
        <v>632</v>
      </c>
      <c r="C337" s="35" t="s">
        <v>633</v>
      </c>
      <c r="D337" s="44"/>
      <c r="E337" s="40">
        <v>126825</v>
      </c>
      <c r="F337" s="16">
        <f t="shared" si="5"/>
        <v>645494822.95000029</v>
      </c>
    </row>
    <row r="338" spans="1:6" s="45" customFormat="1" ht="42.75" customHeight="1" x14ac:dyDescent="0.2">
      <c r="A338" s="33">
        <v>44551</v>
      </c>
      <c r="B338" s="34" t="s">
        <v>634</v>
      </c>
      <c r="C338" s="35" t="s">
        <v>635</v>
      </c>
      <c r="D338" s="44"/>
      <c r="E338" s="40">
        <v>5940</v>
      </c>
      <c r="F338" s="16">
        <f t="shared" si="5"/>
        <v>645488882.95000029</v>
      </c>
    </row>
    <row r="339" spans="1:6" s="45" customFormat="1" ht="45.75" customHeight="1" x14ac:dyDescent="0.2">
      <c r="A339" s="33">
        <v>44551</v>
      </c>
      <c r="B339" s="34" t="s">
        <v>636</v>
      </c>
      <c r="C339" s="35" t="s">
        <v>637</v>
      </c>
      <c r="D339" s="44"/>
      <c r="E339" s="40">
        <v>38119.65</v>
      </c>
      <c r="F339" s="16">
        <f t="shared" si="5"/>
        <v>645450763.30000031</v>
      </c>
    </row>
    <row r="340" spans="1:6" s="45" customFormat="1" ht="74.25" customHeight="1" x14ac:dyDescent="0.2">
      <c r="A340" s="33">
        <v>44551</v>
      </c>
      <c r="B340" s="34" t="s">
        <v>638</v>
      </c>
      <c r="C340" s="35" t="s">
        <v>639</v>
      </c>
      <c r="D340" s="44"/>
      <c r="E340" s="40">
        <v>9597255</v>
      </c>
      <c r="F340" s="16">
        <f t="shared" si="5"/>
        <v>635853508.30000031</v>
      </c>
    </row>
    <row r="341" spans="1:6" s="45" customFormat="1" ht="39.75" customHeight="1" x14ac:dyDescent="0.2">
      <c r="A341" s="33">
        <v>44552</v>
      </c>
      <c r="B341" s="34" t="s">
        <v>640</v>
      </c>
      <c r="C341" s="35" t="s">
        <v>641</v>
      </c>
      <c r="D341" s="44"/>
      <c r="E341" s="40">
        <v>126825</v>
      </c>
      <c r="F341" s="16">
        <f t="shared" si="5"/>
        <v>635726683.30000031</v>
      </c>
    </row>
    <row r="342" spans="1:6" s="45" customFormat="1" ht="51" customHeight="1" x14ac:dyDescent="0.2">
      <c r="A342" s="33">
        <v>44552</v>
      </c>
      <c r="B342" s="34" t="s">
        <v>642</v>
      </c>
      <c r="C342" s="35" t="s">
        <v>643</v>
      </c>
      <c r="D342" s="44"/>
      <c r="E342" s="40">
        <v>181461.02</v>
      </c>
      <c r="F342" s="16">
        <f t="shared" si="5"/>
        <v>635545222.28000033</v>
      </c>
    </row>
    <row r="343" spans="1:6" s="45" customFormat="1" ht="45.75" customHeight="1" x14ac:dyDescent="0.2">
      <c r="A343" s="33">
        <v>44552</v>
      </c>
      <c r="B343" s="34" t="s">
        <v>644</v>
      </c>
      <c r="C343" s="35" t="s">
        <v>645</v>
      </c>
      <c r="D343" s="44"/>
      <c r="E343" s="40">
        <v>179968.07</v>
      </c>
      <c r="F343" s="16">
        <f t="shared" si="5"/>
        <v>635365254.21000028</v>
      </c>
    </row>
    <row r="344" spans="1:6" s="45" customFormat="1" ht="50.25" customHeight="1" x14ac:dyDescent="0.2">
      <c r="A344" s="33">
        <v>44552</v>
      </c>
      <c r="B344" s="34" t="s">
        <v>646</v>
      </c>
      <c r="C344" s="35" t="s">
        <v>647</v>
      </c>
      <c r="D344" s="44"/>
      <c r="E344" s="40">
        <v>640200</v>
      </c>
      <c r="F344" s="16">
        <f t="shared" si="5"/>
        <v>634725054.21000028</v>
      </c>
    </row>
    <row r="345" spans="1:6" s="45" customFormat="1" ht="45.75" customHeight="1" x14ac:dyDescent="0.2">
      <c r="A345" s="33">
        <v>44552</v>
      </c>
      <c r="B345" s="34" t="s">
        <v>648</v>
      </c>
      <c r="C345" s="35" t="s">
        <v>649</v>
      </c>
      <c r="D345" s="44"/>
      <c r="E345" s="40">
        <v>852730</v>
      </c>
      <c r="F345" s="16">
        <f t="shared" si="5"/>
        <v>633872324.21000028</v>
      </c>
    </row>
    <row r="346" spans="1:6" s="45" customFormat="1" ht="29.25" customHeight="1" x14ac:dyDescent="0.2">
      <c r="A346" s="33">
        <v>44552</v>
      </c>
      <c r="B346" s="34" t="s">
        <v>650</v>
      </c>
      <c r="C346" s="35" t="s">
        <v>651</v>
      </c>
      <c r="D346" s="44"/>
      <c r="E346" s="40">
        <v>40700566.979999997</v>
      </c>
      <c r="F346" s="16">
        <f t="shared" si="5"/>
        <v>593171757.23000026</v>
      </c>
    </row>
    <row r="347" spans="1:6" s="45" customFormat="1" ht="57.75" customHeight="1" x14ac:dyDescent="0.2">
      <c r="A347" s="33">
        <v>44552</v>
      </c>
      <c r="B347" s="34" t="s">
        <v>652</v>
      </c>
      <c r="C347" s="35" t="s">
        <v>653</v>
      </c>
      <c r="D347" s="44"/>
      <c r="E347" s="40">
        <v>105687.5</v>
      </c>
      <c r="F347" s="16">
        <f t="shared" si="5"/>
        <v>593066069.73000026</v>
      </c>
    </row>
    <row r="348" spans="1:6" s="45" customFormat="1" ht="27" customHeight="1" x14ac:dyDescent="0.2">
      <c r="A348" s="33">
        <v>44552</v>
      </c>
      <c r="B348" s="34" t="s">
        <v>654</v>
      </c>
      <c r="C348" s="35" t="s">
        <v>655</v>
      </c>
      <c r="D348" s="44"/>
      <c r="E348" s="40">
        <v>1091166.2</v>
      </c>
      <c r="F348" s="16">
        <f t="shared" si="5"/>
        <v>591974903.53000021</v>
      </c>
    </row>
    <row r="349" spans="1:6" s="45" customFormat="1" ht="36" customHeight="1" x14ac:dyDescent="0.2">
      <c r="A349" s="33">
        <v>44552</v>
      </c>
      <c r="B349" s="34" t="s">
        <v>656</v>
      </c>
      <c r="C349" s="35" t="s">
        <v>657</v>
      </c>
      <c r="D349" s="44"/>
      <c r="E349" s="40">
        <v>174218.46</v>
      </c>
      <c r="F349" s="16">
        <f t="shared" si="5"/>
        <v>591800685.07000017</v>
      </c>
    </row>
    <row r="350" spans="1:6" s="45" customFormat="1" ht="44.25" customHeight="1" x14ac:dyDescent="0.2">
      <c r="A350" s="33">
        <v>44552</v>
      </c>
      <c r="B350" s="34" t="s">
        <v>658</v>
      </c>
      <c r="C350" s="35" t="s">
        <v>659</v>
      </c>
      <c r="D350" s="44"/>
      <c r="E350" s="40">
        <v>126825</v>
      </c>
      <c r="F350" s="16">
        <f t="shared" si="5"/>
        <v>591673860.07000017</v>
      </c>
    </row>
    <row r="351" spans="1:6" s="45" customFormat="1" ht="79.5" customHeight="1" x14ac:dyDescent="0.2">
      <c r="A351" s="33">
        <v>44552</v>
      </c>
      <c r="B351" s="34" t="s">
        <v>660</v>
      </c>
      <c r="C351" s="35" t="s">
        <v>661</v>
      </c>
      <c r="D351" s="44"/>
      <c r="E351" s="40">
        <v>782087.5</v>
      </c>
      <c r="F351" s="16">
        <f t="shared" si="5"/>
        <v>590891772.57000017</v>
      </c>
    </row>
    <row r="352" spans="1:6" s="45" customFormat="1" ht="40.5" customHeight="1" x14ac:dyDescent="0.2">
      <c r="A352" s="33">
        <v>44552</v>
      </c>
      <c r="B352" s="34" t="s">
        <v>662</v>
      </c>
      <c r="C352" s="35" t="s">
        <v>663</v>
      </c>
      <c r="D352" s="44"/>
      <c r="E352" s="40">
        <v>131052.5</v>
      </c>
      <c r="F352" s="16">
        <f t="shared" si="5"/>
        <v>590760720.07000017</v>
      </c>
    </row>
    <row r="353" spans="1:6" s="45" customFormat="1" ht="48" customHeight="1" x14ac:dyDescent="0.2">
      <c r="A353" s="33">
        <v>44552</v>
      </c>
      <c r="B353" s="34" t="s">
        <v>664</v>
      </c>
      <c r="C353" s="35" t="s">
        <v>665</v>
      </c>
      <c r="D353" s="44"/>
      <c r="E353" s="40">
        <v>126825</v>
      </c>
      <c r="F353" s="16">
        <f t="shared" si="5"/>
        <v>590633895.07000017</v>
      </c>
    </row>
    <row r="354" spans="1:6" s="45" customFormat="1" ht="40.5" customHeight="1" x14ac:dyDescent="0.2">
      <c r="A354" s="33">
        <v>44553</v>
      </c>
      <c r="B354" s="34" t="s">
        <v>666</v>
      </c>
      <c r="C354" s="35" t="s">
        <v>667</v>
      </c>
      <c r="D354" s="44"/>
      <c r="E354" s="40">
        <v>72000</v>
      </c>
      <c r="F354" s="16">
        <f t="shared" si="5"/>
        <v>590561895.07000017</v>
      </c>
    </row>
    <row r="355" spans="1:6" s="45" customFormat="1" ht="56.25" customHeight="1" x14ac:dyDescent="0.2">
      <c r="A355" s="33">
        <v>44553</v>
      </c>
      <c r="B355" s="34" t="s">
        <v>668</v>
      </c>
      <c r="C355" s="35" t="s">
        <v>669</v>
      </c>
      <c r="D355" s="44"/>
      <c r="E355" s="40">
        <v>118370</v>
      </c>
      <c r="F355" s="16">
        <f t="shared" si="5"/>
        <v>590443525.07000017</v>
      </c>
    </row>
    <row r="356" spans="1:6" s="45" customFormat="1" ht="42.75" customHeight="1" x14ac:dyDescent="0.2">
      <c r="A356" s="33">
        <v>44553</v>
      </c>
      <c r="B356" s="34" t="s">
        <v>670</v>
      </c>
      <c r="C356" s="35" t="s">
        <v>671</v>
      </c>
      <c r="D356" s="44"/>
      <c r="E356" s="40">
        <v>282500</v>
      </c>
      <c r="F356" s="16">
        <f t="shared" si="5"/>
        <v>590161025.07000017</v>
      </c>
    </row>
    <row r="357" spans="1:6" s="45" customFormat="1" ht="51.75" customHeight="1" x14ac:dyDescent="0.2">
      <c r="A357" s="33">
        <v>44553</v>
      </c>
      <c r="B357" s="34" t="s">
        <v>672</v>
      </c>
      <c r="C357" s="35" t="s">
        <v>673</v>
      </c>
      <c r="D357" s="44"/>
      <c r="E357" s="40">
        <v>202920</v>
      </c>
      <c r="F357" s="16">
        <f t="shared" si="5"/>
        <v>589958105.07000017</v>
      </c>
    </row>
    <row r="358" spans="1:6" s="45" customFormat="1" ht="42.75" customHeight="1" x14ac:dyDescent="0.2">
      <c r="A358" s="33">
        <v>44553</v>
      </c>
      <c r="B358" s="34" t="s">
        <v>674</v>
      </c>
      <c r="C358" s="35" t="s">
        <v>675</v>
      </c>
      <c r="D358" s="44"/>
      <c r="E358" s="40">
        <v>9678.4500000000007</v>
      </c>
      <c r="F358" s="16">
        <f t="shared" si="5"/>
        <v>589948426.62000012</v>
      </c>
    </row>
    <row r="359" spans="1:6" s="45" customFormat="1" ht="68.25" customHeight="1" x14ac:dyDescent="0.2">
      <c r="A359" s="33">
        <v>44553</v>
      </c>
      <c r="B359" s="34" t="s">
        <v>676</v>
      </c>
      <c r="C359" s="35" t="s">
        <v>677</v>
      </c>
      <c r="D359" s="44"/>
      <c r="E359" s="40">
        <v>197750</v>
      </c>
      <c r="F359" s="16">
        <f t="shared" si="5"/>
        <v>589750676.62000012</v>
      </c>
    </row>
    <row r="360" spans="1:6" s="45" customFormat="1" ht="57" customHeight="1" x14ac:dyDescent="0.2">
      <c r="A360" s="33">
        <v>44553</v>
      </c>
      <c r="B360" s="34" t="s">
        <v>678</v>
      </c>
      <c r="C360" s="35" t="s">
        <v>679</v>
      </c>
      <c r="D360" s="44"/>
      <c r="E360" s="40">
        <v>105687.5</v>
      </c>
      <c r="F360" s="16">
        <f t="shared" si="5"/>
        <v>589644989.12000012</v>
      </c>
    </row>
    <row r="361" spans="1:6" s="45" customFormat="1" ht="25.5" customHeight="1" x14ac:dyDescent="0.2">
      <c r="A361" s="33">
        <v>44553</v>
      </c>
      <c r="B361" s="34" t="s">
        <v>680</v>
      </c>
      <c r="C361" s="35" t="s">
        <v>116</v>
      </c>
      <c r="D361" s="44"/>
      <c r="E361" s="40">
        <v>0</v>
      </c>
      <c r="F361" s="16">
        <f t="shared" si="5"/>
        <v>589644989.12000012</v>
      </c>
    </row>
    <row r="362" spans="1:6" s="45" customFormat="1" ht="39.75" customHeight="1" x14ac:dyDescent="0.2">
      <c r="A362" s="33">
        <v>44553</v>
      </c>
      <c r="B362" s="34" t="s">
        <v>681</v>
      </c>
      <c r="C362" s="35" t="s">
        <v>682</v>
      </c>
      <c r="D362" s="44"/>
      <c r="E362" s="40">
        <v>572835.18999999994</v>
      </c>
      <c r="F362" s="16">
        <f t="shared" si="5"/>
        <v>589072153.93000007</v>
      </c>
    </row>
    <row r="363" spans="1:6" s="45" customFormat="1" ht="43.5" customHeight="1" x14ac:dyDescent="0.2">
      <c r="A363" s="33">
        <v>44553</v>
      </c>
      <c r="B363" s="34" t="s">
        <v>683</v>
      </c>
      <c r="C363" s="35" t="s">
        <v>684</v>
      </c>
      <c r="D363" s="44"/>
      <c r="E363" s="40">
        <v>4500</v>
      </c>
      <c r="F363" s="16">
        <f t="shared" si="5"/>
        <v>589067653.93000007</v>
      </c>
    </row>
    <row r="364" spans="1:6" s="45" customFormat="1" ht="41.25" customHeight="1" x14ac:dyDescent="0.2">
      <c r="A364" s="33">
        <v>44553</v>
      </c>
      <c r="B364" s="34" t="s">
        <v>685</v>
      </c>
      <c r="C364" s="35" t="s">
        <v>686</v>
      </c>
      <c r="D364" s="44"/>
      <c r="E364" s="40">
        <v>179798.32</v>
      </c>
      <c r="F364" s="16">
        <f t="shared" si="5"/>
        <v>588887855.61000001</v>
      </c>
    </row>
    <row r="365" spans="1:6" s="45" customFormat="1" ht="54.75" customHeight="1" x14ac:dyDescent="0.2">
      <c r="A365" s="33">
        <v>44553</v>
      </c>
      <c r="B365" s="34" t="s">
        <v>687</v>
      </c>
      <c r="C365" s="35" t="s">
        <v>688</v>
      </c>
      <c r="D365" s="44"/>
      <c r="E365" s="40">
        <v>126825</v>
      </c>
      <c r="F365" s="16">
        <f t="shared" si="5"/>
        <v>588761030.61000001</v>
      </c>
    </row>
    <row r="366" spans="1:6" s="45" customFormat="1" ht="52.5" customHeight="1" x14ac:dyDescent="0.2">
      <c r="A366" s="33">
        <v>44553</v>
      </c>
      <c r="B366" s="34" t="s">
        <v>689</v>
      </c>
      <c r="C366" s="35" t="s">
        <v>690</v>
      </c>
      <c r="D366" s="44"/>
      <c r="E366" s="40">
        <v>109915</v>
      </c>
      <c r="F366" s="16">
        <f t="shared" si="5"/>
        <v>588651115.61000001</v>
      </c>
    </row>
    <row r="367" spans="1:6" s="45" customFormat="1" ht="50.25" customHeight="1" x14ac:dyDescent="0.2">
      <c r="A367" s="33">
        <v>44553</v>
      </c>
      <c r="B367" s="34" t="s">
        <v>691</v>
      </c>
      <c r="C367" s="35" t="s">
        <v>692</v>
      </c>
      <c r="D367" s="44"/>
      <c r="E367" s="40">
        <v>126825</v>
      </c>
      <c r="F367" s="16">
        <f t="shared" si="5"/>
        <v>588524290.61000001</v>
      </c>
    </row>
    <row r="368" spans="1:6" s="45" customFormat="1" ht="67.5" customHeight="1" x14ac:dyDescent="0.2">
      <c r="A368" s="33">
        <v>44553</v>
      </c>
      <c r="B368" s="34" t="s">
        <v>693</v>
      </c>
      <c r="C368" s="35" t="s">
        <v>694</v>
      </c>
      <c r="D368" s="44"/>
      <c r="E368" s="40">
        <v>507300</v>
      </c>
      <c r="F368" s="16">
        <f t="shared" si="5"/>
        <v>588016990.61000001</v>
      </c>
    </row>
    <row r="369" spans="1:6" s="45" customFormat="1" ht="50.25" customHeight="1" x14ac:dyDescent="0.2">
      <c r="A369" s="33">
        <v>44553</v>
      </c>
      <c r="B369" s="34" t="s">
        <v>695</v>
      </c>
      <c r="C369" s="35" t="s">
        <v>696</v>
      </c>
      <c r="D369" s="44"/>
      <c r="E369" s="40">
        <v>126825</v>
      </c>
      <c r="F369" s="16">
        <f t="shared" si="5"/>
        <v>587890165.61000001</v>
      </c>
    </row>
    <row r="370" spans="1:6" s="45" customFormat="1" ht="51" customHeight="1" x14ac:dyDescent="0.2">
      <c r="A370" s="33">
        <v>44553</v>
      </c>
      <c r="B370" s="34" t="s">
        <v>697</v>
      </c>
      <c r="C370" s="35" t="s">
        <v>698</v>
      </c>
      <c r="D370" s="44"/>
      <c r="E370" s="40">
        <v>126825</v>
      </c>
      <c r="F370" s="16">
        <f t="shared" si="5"/>
        <v>587763340.61000001</v>
      </c>
    </row>
    <row r="371" spans="1:6" s="45" customFormat="1" ht="58.5" customHeight="1" x14ac:dyDescent="0.2">
      <c r="A371" s="33">
        <v>44553</v>
      </c>
      <c r="B371" s="34" t="s">
        <v>699</v>
      </c>
      <c r="C371" s="35" t="s">
        <v>700</v>
      </c>
      <c r="D371" s="44"/>
      <c r="E371" s="40">
        <v>27000</v>
      </c>
      <c r="F371" s="16">
        <f t="shared" si="5"/>
        <v>587736340.61000001</v>
      </c>
    </row>
    <row r="372" spans="1:6" s="45" customFormat="1" ht="75" customHeight="1" x14ac:dyDescent="0.2">
      <c r="A372" s="33">
        <v>44553</v>
      </c>
      <c r="B372" s="34" t="s">
        <v>701</v>
      </c>
      <c r="C372" s="35" t="s">
        <v>702</v>
      </c>
      <c r="D372" s="47"/>
      <c r="E372" s="40">
        <v>38872</v>
      </c>
      <c r="F372" s="16">
        <f t="shared" si="5"/>
        <v>587697468.61000001</v>
      </c>
    </row>
    <row r="373" spans="1:6" s="45" customFormat="1" ht="71.25" customHeight="1" x14ac:dyDescent="0.2">
      <c r="A373" s="33">
        <v>44553</v>
      </c>
      <c r="B373" s="34" t="s">
        <v>703</v>
      </c>
      <c r="C373" s="35" t="s">
        <v>704</v>
      </c>
      <c r="D373" s="44"/>
      <c r="E373" s="40">
        <v>38872</v>
      </c>
      <c r="F373" s="16">
        <f t="shared" si="5"/>
        <v>587658596.61000001</v>
      </c>
    </row>
    <row r="374" spans="1:6" s="45" customFormat="1" ht="75.75" customHeight="1" x14ac:dyDescent="0.2">
      <c r="A374" s="33">
        <v>44553</v>
      </c>
      <c r="B374" s="34" t="s">
        <v>705</v>
      </c>
      <c r="C374" s="35" t="s">
        <v>706</v>
      </c>
      <c r="D374" s="47"/>
      <c r="E374" s="40">
        <v>34380.93</v>
      </c>
      <c r="F374" s="16">
        <f t="shared" si="5"/>
        <v>587624215.68000007</v>
      </c>
    </row>
    <row r="375" spans="1:6" s="45" customFormat="1" ht="87.75" customHeight="1" x14ac:dyDescent="0.2">
      <c r="A375" s="33">
        <v>44553</v>
      </c>
      <c r="B375" s="34" t="s">
        <v>707</v>
      </c>
      <c r="C375" s="35" t="s">
        <v>708</v>
      </c>
      <c r="D375" s="44"/>
      <c r="E375" s="40">
        <v>34380.93</v>
      </c>
      <c r="F375" s="16">
        <f t="shared" si="5"/>
        <v>587589834.75000012</v>
      </c>
    </row>
    <row r="376" spans="1:6" s="45" customFormat="1" ht="51" customHeight="1" x14ac:dyDescent="0.2">
      <c r="A376" s="33">
        <v>44553</v>
      </c>
      <c r="B376" s="34" t="s">
        <v>709</v>
      </c>
      <c r="C376" s="35" t="s">
        <v>710</v>
      </c>
      <c r="D376" s="44"/>
      <c r="E376" s="40">
        <v>202920</v>
      </c>
      <c r="F376" s="16">
        <f t="shared" si="5"/>
        <v>587386914.75000012</v>
      </c>
    </row>
    <row r="377" spans="1:6" s="45" customFormat="1" ht="48" customHeight="1" x14ac:dyDescent="0.2">
      <c r="A377" s="33">
        <v>44553</v>
      </c>
      <c r="B377" s="34" t="s">
        <v>711</v>
      </c>
      <c r="C377" s="35" t="s">
        <v>712</v>
      </c>
      <c r="D377" s="44"/>
      <c r="E377" s="40">
        <v>126825</v>
      </c>
      <c r="F377" s="16">
        <f t="shared" si="5"/>
        <v>587260089.75000012</v>
      </c>
    </row>
    <row r="378" spans="1:6" s="45" customFormat="1" ht="65.25" customHeight="1" x14ac:dyDescent="0.2">
      <c r="A378" s="33">
        <v>44553</v>
      </c>
      <c r="B378" s="34" t="s">
        <v>713</v>
      </c>
      <c r="C378" s="35" t="s">
        <v>714</v>
      </c>
      <c r="D378" s="44"/>
      <c r="E378" s="40">
        <v>113000</v>
      </c>
      <c r="F378" s="16">
        <f t="shared" si="5"/>
        <v>587147089.75000012</v>
      </c>
    </row>
    <row r="379" spans="1:6" s="45" customFormat="1" ht="53.25" customHeight="1" x14ac:dyDescent="0.2">
      <c r="A379" s="33">
        <v>44553</v>
      </c>
      <c r="B379" s="34" t="s">
        <v>715</v>
      </c>
      <c r="C379" s="35" t="s">
        <v>716</v>
      </c>
      <c r="D379" s="44"/>
      <c r="E379" s="40">
        <v>126825</v>
      </c>
      <c r="F379" s="16">
        <f t="shared" si="5"/>
        <v>587020264.75000012</v>
      </c>
    </row>
    <row r="380" spans="1:6" s="45" customFormat="1" ht="45" customHeight="1" x14ac:dyDescent="0.2">
      <c r="A380" s="33">
        <v>44553</v>
      </c>
      <c r="B380" s="34" t="s">
        <v>717</v>
      </c>
      <c r="C380" s="35" t="s">
        <v>718</v>
      </c>
      <c r="D380" s="44"/>
      <c r="E380" s="40">
        <v>5400</v>
      </c>
      <c r="F380" s="16">
        <f t="shared" si="5"/>
        <v>587014864.75000012</v>
      </c>
    </row>
    <row r="381" spans="1:6" s="45" customFormat="1" ht="31.5" customHeight="1" x14ac:dyDescent="0.2">
      <c r="A381" s="33">
        <v>44553</v>
      </c>
      <c r="B381" s="34" t="s">
        <v>719</v>
      </c>
      <c r="C381" s="35" t="s">
        <v>720</v>
      </c>
      <c r="D381" s="44"/>
      <c r="E381" s="40">
        <v>39600</v>
      </c>
      <c r="F381" s="16">
        <f t="shared" si="5"/>
        <v>586975264.75000012</v>
      </c>
    </row>
    <row r="382" spans="1:6" s="45" customFormat="1" ht="45" customHeight="1" x14ac:dyDescent="0.2">
      <c r="A382" s="33">
        <v>44553</v>
      </c>
      <c r="B382" s="34" t="s">
        <v>721</v>
      </c>
      <c r="C382" s="35" t="s">
        <v>722</v>
      </c>
      <c r="D382" s="44"/>
      <c r="E382" s="40">
        <v>126825</v>
      </c>
      <c r="F382" s="16">
        <f t="shared" si="5"/>
        <v>586848439.75000012</v>
      </c>
    </row>
    <row r="383" spans="1:6" s="45" customFormat="1" ht="47.25" customHeight="1" x14ac:dyDescent="0.2">
      <c r="A383" s="33">
        <v>44557</v>
      </c>
      <c r="B383" s="34" t="s">
        <v>723</v>
      </c>
      <c r="C383" s="35" t="s">
        <v>724</v>
      </c>
      <c r="D383" s="48"/>
      <c r="E383" s="40">
        <v>10800</v>
      </c>
      <c r="F383" s="16">
        <f t="shared" si="5"/>
        <v>586837639.75000012</v>
      </c>
    </row>
    <row r="384" spans="1:6" s="45" customFormat="1" ht="37.5" customHeight="1" x14ac:dyDescent="0.2">
      <c r="A384" s="33">
        <v>44557</v>
      </c>
      <c r="B384" s="34" t="s">
        <v>725</v>
      </c>
      <c r="C384" s="35" t="s">
        <v>726</v>
      </c>
      <c r="D384" s="49"/>
      <c r="E384" s="40">
        <v>4050</v>
      </c>
      <c r="F384" s="16">
        <f t="shared" si="5"/>
        <v>586833589.75000012</v>
      </c>
    </row>
    <row r="385" spans="1:60" s="45" customFormat="1" ht="38.25" customHeight="1" x14ac:dyDescent="0.2">
      <c r="A385" s="33">
        <v>44557</v>
      </c>
      <c r="B385" s="34" t="s">
        <v>727</v>
      </c>
      <c r="C385" s="35" t="s">
        <v>728</v>
      </c>
      <c r="D385" s="49"/>
      <c r="E385" s="40">
        <v>21520</v>
      </c>
      <c r="F385" s="16">
        <f t="shared" si="5"/>
        <v>586812069.75000012</v>
      </c>
    </row>
    <row r="386" spans="1:60" s="45" customFormat="1" ht="35.25" customHeight="1" x14ac:dyDescent="0.2">
      <c r="A386" s="33">
        <v>44557</v>
      </c>
      <c r="B386" s="34" t="s">
        <v>729</v>
      </c>
      <c r="C386" s="35" t="s">
        <v>730</v>
      </c>
      <c r="D386" s="49"/>
      <c r="E386" s="40">
        <v>11761.31</v>
      </c>
      <c r="F386" s="16">
        <f t="shared" si="5"/>
        <v>586800308.44000018</v>
      </c>
    </row>
    <row r="387" spans="1:60" s="45" customFormat="1" ht="36.75" customHeight="1" x14ac:dyDescent="0.2">
      <c r="A387" s="33">
        <v>44557</v>
      </c>
      <c r="B387" s="34" t="s">
        <v>731</v>
      </c>
      <c r="C387" s="35" t="s">
        <v>732</v>
      </c>
      <c r="D387" s="49"/>
      <c r="E387" s="40">
        <v>4500</v>
      </c>
      <c r="F387" s="16">
        <f t="shared" si="5"/>
        <v>586795808.44000018</v>
      </c>
    </row>
    <row r="388" spans="1:60" s="45" customFormat="1" ht="32.25" customHeight="1" x14ac:dyDescent="0.2">
      <c r="A388" s="33">
        <v>44557</v>
      </c>
      <c r="B388" s="34" t="s">
        <v>733</v>
      </c>
      <c r="C388" s="35" t="s">
        <v>734</v>
      </c>
      <c r="D388" s="49"/>
      <c r="E388" s="40">
        <v>5400</v>
      </c>
      <c r="F388" s="16">
        <f t="shared" si="5"/>
        <v>586790408.44000018</v>
      </c>
    </row>
    <row r="389" spans="1:60" s="45" customFormat="1" ht="29.25" customHeight="1" x14ac:dyDescent="0.2">
      <c r="A389" s="33">
        <v>44557</v>
      </c>
      <c r="B389" s="34" t="s">
        <v>735</v>
      </c>
      <c r="C389" s="35" t="s">
        <v>736</v>
      </c>
      <c r="D389" s="49"/>
      <c r="E389" s="40">
        <v>20700</v>
      </c>
      <c r="F389" s="16">
        <f t="shared" si="5"/>
        <v>586769708.44000018</v>
      </c>
    </row>
    <row r="390" spans="1:60" s="45" customFormat="1" ht="36.75" customHeight="1" x14ac:dyDescent="0.2">
      <c r="A390" s="33">
        <v>44557</v>
      </c>
      <c r="B390" s="34" t="s">
        <v>737</v>
      </c>
      <c r="C390" s="35" t="s">
        <v>738</v>
      </c>
      <c r="D390" s="49"/>
      <c r="E390" s="40">
        <v>13500</v>
      </c>
      <c r="F390" s="16">
        <f t="shared" si="5"/>
        <v>586756208.44000018</v>
      </c>
    </row>
    <row r="391" spans="1:60" s="45" customFormat="1" ht="47.25" customHeight="1" x14ac:dyDescent="0.2">
      <c r="A391" s="33">
        <v>44557</v>
      </c>
      <c r="B391" s="34" t="s">
        <v>739</v>
      </c>
      <c r="C391" s="35" t="s">
        <v>740</v>
      </c>
      <c r="D391" s="49"/>
      <c r="E391" s="40">
        <v>126825</v>
      </c>
      <c r="F391" s="16">
        <f t="shared" si="5"/>
        <v>586629383.44000018</v>
      </c>
    </row>
    <row r="392" spans="1:60" s="45" customFormat="1" ht="42" customHeight="1" x14ac:dyDescent="0.2">
      <c r="A392" s="33">
        <v>44557</v>
      </c>
      <c r="B392" s="34" t="s">
        <v>741</v>
      </c>
      <c r="C392" s="35" t="s">
        <v>742</v>
      </c>
      <c r="D392" s="49"/>
      <c r="E392" s="40">
        <v>638175.6</v>
      </c>
      <c r="F392" s="16">
        <f t="shared" si="5"/>
        <v>585991207.84000015</v>
      </c>
    </row>
    <row r="393" spans="1:60" s="45" customFormat="1" ht="84.75" customHeight="1" x14ac:dyDescent="0.2">
      <c r="A393" s="33">
        <v>44557</v>
      </c>
      <c r="B393" s="34" t="s">
        <v>743</v>
      </c>
      <c r="C393" s="35" t="s">
        <v>744</v>
      </c>
      <c r="D393" s="49"/>
      <c r="E393" s="50">
        <v>552861.12</v>
      </c>
      <c r="F393" s="16">
        <f t="shared" si="5"/>
        <v>585438346.72000015</v>
      </c>
    </row>
    <row r="394" spans="1:60" s="45" customFormat="1" ht="41.25" customHeight="1" x14ac:dyDescent="0.2">
      <c r="A394" s="33">
        <v>44557</v>
      </c>
      <c r="B394" s="34" t="s">
        <v>745</v>
      </c>
      <c r="C394" s="51" t="s">
        <v>746</v>
      </c>
      <c r="D394" s="52"/>
      <c r="E394" s="41">
        <v>122944</v>
      </c>
      <c r="F394" s="53">
        <f t="shared" si="5"/>
        <v>585315402.72000015</v>
      </c>
    </row>
    <row r="395" spans="1:60" s="45" customFormat="1" ht="48" customHeight="1" x14ac:dyDescent="0.2">
      <c r="A395" s="33">
        <v>44557</v>
      </c>
      <c r="B395" s="54" t="s">
        <v>747</v>
      </c>
      <c r="C395" s="55" t="s">
        <v>748</v>
      </c>
      <c r="D395" s="52"/>
      <c r="E395" s="41">
        <v>126825</v>
      </c>
      <c r="F395" s="53">
        <f t="shared" si="5"/>
        <v>585188577.72000015</v>
      </c>
    </row>
    <row r="396" spans="1:60" s="45" customFormat="1" ht="53.25" customHeight="1" x14ac:dyDescent="0.2">
      <c r="A396" s="33">
        <v>44557</v>
      </c>
      <c r="B396" s="34" t="s">
        <v>749</v>
      </c>
      <c r="C396" s="27" t="s">
        <v>750</v>
      </c>
      <c r="D396" s="49"/>
      <c r="E396" s="56">
        <v>122597.5</v>
      </c>
      <c r="F396" s="53">
        <f t="shared" si="5"/>
        <v>585065980.22000015</v>
      </c>
    </row>
    <row r="397" spans="1:60" s="45" customFormat="1" ht="41.25" customHeight="1" x14ac:dyDescent="0.2">
      <c r="A397" s="33">
        <v>44557</v>
      </c>
      <c r="B397" s="34" t="s">
        <v>751</v>
      </c>
      <c r="C397" s="35" t="s">
        <v>752</v>
      </c>
      <c r="D397" s="49"/>
      <c r="E397" s="40">
        <v>7200</v>
      </c>
      <c r="F397" s="16">
        <f t="shared" si="5"/>
        <v>585058780.22000015</v>
      </c>
    </row>
    <row r="398" spans="1:60" s="58" customFormat="1" ht="36.75" customHeight="1" x14ac:dyDescent="0.2">
      <c r="A398" s="33">
        <v>44557</v>
      </c>
      <c r="B398" s="34" t="s">
        <v>753</v>
      </c>
      <c r="C398" s="35" t="s">
        <v>754</v>
      </c>
      <c r="D398" s="49"/>
      <c r="E398" s="40">
        <v>170100</v>
      </c>
      <c r="F398" s="16">
        <f t="shared" ref="F398:F439" si="6">F397-E398</f>
        <v>584888680.22000015</v>
      </c>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row>
    <row r="399" spans="1:60" ht="44.25" customHeight="1" x14ac:dyDescent="0.2">
      <c r="A399" s="33">
        <v>44557</v>
      </c>
      <c r="B399" s="34" t="s">
        <v>755</v>
      </c>
      <c r="C399" s="35" t="s">
        <v>756</v>
      </c>
      <c r="D399" s="49"/>
      <c r="E399" s="40">
        <v>6300</v>
      </c>
      <c r="F399" s="16">
        <f t="shared" si="6"/>
        <v>584882380.22000015</v>
      </c>
    </row>
    <row r="400" spans="1:60" ht="42.75" customHeight="1" x14ac:dyDescent="0.2">
      <c r="A400" s="33">
        <v>44557</v>
      </c>
      <c r="B400" s="34" t="s">
        <v>757</v>
      </c>
      <c r="C400" s="35" t="s">
        <v>758</v>
      </c>
      <c r="D400" s="49"/>
      <c r="E400" s="40">
        <v>3600</v>
      </c>
      <c r="F400" s="16">
        <f t="shared" si="6"/>
        <v>584878780.22000015</v>
      </c>
    </row>
    <row r="401" spans="1:60" ht="76.5" customHeight="1" x14ac:dyDescent="0.2">
      <c r="A401" s="33">
        <v>44557</v>
      </c>
      <c r="B401" s="34" t="s">
        <v>759</v>
      </c>
      <c r="C401" s="35" t="s">
        <v>760</v>
      </c>
      <c r="D401" s="49"/>
      <c r="E401" s="40">
        <v>9000</v>
      </c>
      <c r="F401" s="16">
        <f t="shared" si="6"/>
        <v>584869780.22000015</v>
      </c>
    </row>
    <row r="402" spans="1:60" ht="40.5" customHeight="1" x14ac:dyDescent="0.2">
      <c r="A402" s="33">
        <v>44557</v>
      </c>
      <c r="B402" s="34" t="s">
        <v>761</v>
      </c>
      <c r="C402" s="35" t="s">
        <v>762</v>
      </c>
      <c r="D402" s="49"/>
      <c r="E402" s="40">
        <v>53100</v>
      </c>
      <c r="F402" s="16">
        <f t="shared" si="6"/>
        <v>584816680.22000015</v>
      </c>
    </row>
    <row r="403" spans="1:60" ht="45.75" customHeight="1" x14ac:dyDescent="0.2">
      <c r="A403" s="33">
        <v>44557</v>
      </c>
      <c r="B403" s="34" t="s">
        <v>763</v>
      </c>
      <c r="C403" s="35" t="s">
        <v>764</v>
      </c>
      <c r="D403" s="49"/>
      <c r="E403" s="40">
        <v>6750</v>
      </c>
      <c r="F403" s="16">
        <f t="shared" si="6"/>
        <v>584809930.22000015</v>
      </c>
    </row>
    <row r="404" spans="1:60" ht="45" customHeight="1" x14ac:dyDescent="0.2">
      <c r="A404" s="33">
        <v>44557</v>
      </c>
      <c r="B404" s="34" t="s">
        <v>765</v>
      </c>
      <c r="C404" s="35" t="s">
        <v>766</v>
      </c>
      <c r="D404" s="49"/>
      <c r="E404" s="40">
        <v>43120.7</v>
      </c>
      <c r="F404" s="16">
        <f t="shared" si="6"/>
        <v>584766809.5200001</v>
      </c>
    </row>
    <row r="405" spans="1:60" ht="39" customHeight="1" x14ac:dyDescent="0.2">
      <c r="A405" s="33">
        <v>44557</v>
      </c>
      <c r="B405" s="34" t="s">
        <v>767</v>
      </c>
      <c r="C405" s="35" t="s">
        <v>768</v>
      </c>
      <c r="D405" s="49"/>
      <c r="E405" s="40">
        <v>25200</v>
      </c>
      <c r="F405" s="16">
        <f t="shared" si="6"/>
        <v>584741609.5200001</v>
      </c>
    </row>
    <row r="406" spans="1:60" ht="44.25" customHeight="1" x14ac:dyDescent="0.2">
      <c r="A406" s="33">
        <v>44557</v>
      </c>
      <c r="B406" s="34" t="s">
        <v>769</v>
      </c>
      <c r="C406" s="35" t="s">
        <v>770</v>
      </c>
      <c r="D406" s="49"/>
      <c r="E406" s="40">
        <v>27000</v>
      </c>
      <c r="F406" s="16">
        <f t="shared" si="6"/>
        <v>584714609.5200001</v>
      </c>
    </row>
    <row r="407" spans="1:60" ht="45" customHeight="1" x14ac:dyDescent="0.2">
      <c r="A407" s="33">
        <v>44557</v>
      </c>
      <c r="B407" s="34" t="s">
        <v>771</v>
      </c>
      <c r="C407" s="35" t="s">
        <v>772</v>
      </c>
      <c r="D407" s="49"/>
      <c r="E407" s="40">
        <v>54000</v>
      </c>
      <c r="F407" s="16">
        <f t="shared" si="6"/>
        <v>584660609.5200001</v>
      </c>
      <c r="K407" s="59"/>
    </row>
    <row r="408" spans="1:60" ht="27" customHeight="1" x14ac:dyDescent="0.2">
      <c r="A408" s="33">
        <v>44557</v>
      </c>
      <c r="B408" s="34" t="s">
        <v>773</v>
      </c>
      <c r="C408" s="35" t="s">
        <v>774</v>
      </c>
      <c r="D408" s="49"/>
      <c r="E408" s="40">
        <v>616500.56000000006</v>
      </c>
      <c r="F408" s="16">
        <f t="shared" si="6"/>
        <v>584044108.96000016</v>
      </c>
    </row>
    <row r="409" spans="1:60" s="63" customFormat="1" ht="33.75" customHeight="1" x14ac:dyDescent="0.2">
      <c r="A409" s="33">
        <v>44557</v>
      </c>
      <c r="B409" s="34" t="s">
        <v>775</v>
      </c>
      <c r="C409" s="35" t="s">
        <v>776</v>
      </c>
      <c r="D409" s="49"/>
      <c r="E409" s="40">
        <v>951026.35</v>
      </c>
      <c r="F409" s="16">
        <f t="shared" si="6"/>
        <v>583093082.61000013</v>
      </c>
      <c r="G409" s="60"/>
      <c r="H409" s="61"/>
      <c r="I409" s="62"/>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row>
    <row r="410" spans="1:60" s="63" customFormat="1" ht="34.5" customHeight="1" x14ac:dyDescent="0.2">
      <c r="A410" s="33">
        <v>44557</v>
      </c>
      <c r="B410" s="34" t="s">
        <v>777</v>
      </c>
      <c r="C410" s="35" t="s">
        <v>778</v>
      </c>
      <c r="D410" s="49"/>
      <c r="E410" s="40">
        <v>2575006.92</v>
      </c>
      <c r="F410" s="16">
        <f t="shared" si="6"/>
        <v>580518075.69000018</v>
      </c>
      <c r="G410" s="60"/>
      <c r="H410" s="60"/>
      <c r="I410" s="60"/>
      <c r="J410" s="64"/>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row>
    <row r="411" spans="1:60" s="63" customFormat="1" ht="33.75" customHeight="1" x14ac:dyDescent="0.2">
      <c r="A411" s="33">
        <v>44557</v>
      </c>
      <c r="B411" s="34" t="s">
        <v>779</v>
      </c>
      <c r="C411" s="35" t="s">
        <v>780</v>
      </c>
      <c r="D411" s="49"/>
      <c r="E411" s="40">
        <v>895414.09</v>
      </c>
      <c r="F411" s="16">
        <f t="shared" si="6"/>
        <v>579622661.60000014</v>
      </c>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60"/>
      <c r="BE411" s="60"/>
      <c r="BF411" s="60"/>
      <c r="BG411" s="60"/>
      <c r="BH411" s="60"/>
    </row>
    <row r="412" spans="1:60" s="63" customFormat="1" ht="31.5" customHeight="1" x14ac:dyDescent="0.2">
      <c r="A412" s="33">
        <v>44557</v>
      </c>
      <c r="B412" s="34" t="s">
        <v>781</v>
      </c>
      <c r="C412" s="35" t="s">
        <v>782</v>
      </c>
      <c r="D412" s="49"/>
      <c r="E412" s="40">
        <v>581719.32999999996</v>
      </c>
      <c r="F412" s="16">
        <f t="shared" si="6"/>
        <v>579040942.2700001</v>
      </c>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c r="BF412" s="60"/>
      <c r="BG412" s="60"/>
      <c r="BH412" s="60"/>
    </row>
    <row r="413" spans="1:60" s="63" customFormat="1" ht="35.25" customHeight="1" x14ac:dyDescent="0.2">
      <c r="A413" s="33">
        <v>44557</v>
      </c>
      <c r="B413" s="34" t="s">
        <v>783</v>
      </c>
      <c r="C413" s="35" t="s">
        <v>784</v>
      </c>
      <c r="D413" s="49"/>
      <c r="E413" s="40">
        <v>1697357.8</v>
      </c>
      <c r="F413" s="16">
        <f t="shared" si="6"/>
        <v>577343584.47000015</v>
      </c>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c r="BF413" s="60"/>
      <c r="BG413" s="60"/>
      <c r="BH413" s="60"/>
    </row>
    <row r="414" spans="1:60" s="63" customFormat="1" ht="39" customHeight="1" x14ac:dyDescent="0.2">
      <c r="A414" s="33">
        <v>44557</v>
      </c>
      <c r="B414" s="34" t="s">
        <v>785</v>
      </c>
      <c r="C414" s="35" t="s">
        <v>786</v>
      </c>
      <c r="D414" s="49"/>
      <c r="E414" s="40">
        <v>126825</v>
      </c>
      <c r="F414" s="16">
        <f t="shared" si="6"/>
        <v>577216759.47000015</v>
      </c>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row>
    <row r="415" spans="1:60" s="63" customFormat="1" ht="51" customHeight="1" x14ac:dyDescent="0.2">
      <c r="A415" s="33">
        <v>44557</v>
      </c>
      <c r="B415" s="34" t="s">
        <v>787</v>
      </c>
      <c r="C415" s="35" t="s">
        <v>788</v>
      </c>
      <c r="D415" s="49"/>
      <c r="E415" s="40">
        <v>126825</v>
      </c>
      <c r="F415" s="16">
        <f t="shared" si="6"/>
        <v>577089934.47000015</v>
      </c>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row>
    <row r="416" spans="1:60" s="63" customFormat="1" ht="39.75" customHeight="1" x14ac:dyDescent="0.2">
      <c r="A416" s="33">
        <v>44557</v>
      </c>
      <c r="B416" s="34" t="s">
        <v>789</v>
      </c>
      <c r="C416" s="35" t="s">
        <v>790</v>
      </c>
      <c r="D416" s="49"/>
      <c r="E416" s="40">
        <v>118370</v>
      </c>
      <c r="F416" s="16">
        <f t="shared" si="6"/>
        <v>576971564.47000015</v>
      </c>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row>
    <row r="417" spans="1:60" s="63" customFormat="1" ht="60.75" customHeight="1" x14ac:dyDescent="0.2">
      <c r="A417" s="33">
        <v>44557</v>
      </c>
      <c r="B417" s="34" t="s">
        <v>791</v>
      </c>
      <c r="C417" s="35" t="s">
        <v>792</v>
      </c>
      <c r="D417" s="49"/>
      <c r="E417" s="40">
        <v>9000</v>
      </c>
      <c r="F417" s="16">
        <f t="shared" si="6"/>
        <v>576962564.47000015</v>
      </c>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row>
    <row r="418" spans="1:60" s="63" customFormat="1" ht="48" customHeight="1" x14ac:dyDescent="0.2">
      <c r="A418" s="33">
        <v>44557</v>
      </c>
      <c r="B418" s="34" t="s">
        <v>793</v>
      </c>
      <c r="C418" s="35" t="s">
        <v>794</v>
      </c>
      <c r="D418" s="49"/>
      <c r="E418" s="40">
        <v>50115.89</v>
      </c>
      <c r="F418" s="16">
        <f t="shared" si="6"/>
        <v>576912448.58000016</v>
      </c>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row>
    <row r="419" spans="1:60" s="63" customFormat="1" ht="57" customHeight="1" x14ac:dyDescent="0.2">
      <c r="A419" s="33">
        <v>44557</v>
      </c>
      <c r="B419" s="34" t="s">
        <v>795</v>
      </c>
      <c r="C419" s="35" t="s">
        <v>796</v>
      </c>
      <c r="D419" s="49"/>
      <c r="E419" s="40">
        <v>10773</v>
      </c>
      <c r="F419" s="16">
        <f t="shared" si="6"/>
        <v>576901675.58000016</v>
      </c>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row>
    <row r="420" spans="1:60" s="63" customFormat="1" ht="40.5" customHeight="1" x14ac:dyDescent="0.2">
      <c r="A420" s="33">
        <v>44557</v>
      </c>
      <c r="B420" s="34" t="s">
        <v>797</v>
      </c>
      <c r="C420" s="35" t="s">
        <v>798</v>
      </c>
      <c r="D420" s="49"/>
      <c r="E420" s="40">
        <v>5516530.0499999998</v>
      </c>
      <c r="F420" s="16">
        <f t="shared" si="6"/>
        <v>571385145.53000021</v>
      </c>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c r="BF420" s="60"/>
      <c r="BG420" s="60"/>
      <c r="BH420" s="60"/>
    </row>
    <row r="421" spans="1:60" s="63" customFormat="1" ht="42.75" customHeight="1" x14ac:dyDescent="0.2">
      <c r="A421" s="33">
        <v>44557</v>
      </c>
      <c r="B421" s="34" t="s">
        <v>799</v>
      </c>
      <c r="C421" s="35" t="s">
        <v>800</v>
      </c>
      <c r="D421" s="49"/>
      <c r="E421" s="40">
        <v>258774.65</v>
      </c>
      <c r="F421" s="16">
        <f t="shared" si="6"/>
        <v>571126370.88000023</v>
      </c>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c r="BF421" s="60"/>
      <c r="BG421" s="60"/>
      <c r="BH421" s="60"/>
    </row>
    <row r="422" spans="1:60" s="63" customFormat="1" ht="59.25" customHeight="1" x14ac:dyDescent="0.2">
      <c r="A422" s="33">
        <v>44557</v>
      </c>
      <c r="B422" s="34" t="s">
        <v>801</v>
      </c>
      <c r="C422" s="35" t="s">
        <v>802</v>
      </c>
      <c r="D422" s="49"/>
      <c r="E422" s="40">
        <v>42498.25</v>
      </c>
      <c r="F422" s="16">
        <f t="shared" si="6"/>
        <v>571083872.63000023</v>
      </c>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c r="BF422" s="60"/>
      <c r="BG422" s="60"/>
      <c r="BH422" s="60"/>
    </row>
    <row r="423" spans="1:60" s="63" customFormat="1" ht="95.25" customHeight="1" x14ac:dyDescent="0.2">
      <c r="A423" s="33">
        <v>44558</v>
      </c>
      <c r="B423" s="34" t="s">
        <v>803</v>
      </c>
      <c r="C423" s="35" t="s">
        <v>804</v>
      </c>
      <c r="D423" s="49"/>
      <c r="E423" s="40">
        <v>50000</v>
      </c>
      <c r="F423" s="16">
        <f t="shared" si="6"/>
        <v>571033872.63000023</v>
      </c>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c r="BF423" s="60"/>
      <c r="BG423" s="60"/>
      <c r="BH423" s="60"/>
    </row>
    <row r="424" spans="1:60" s="63" customFormat="1" ht="54" customHeight="1" x14ac:dyDescent="0.2">
      <c r="A424" s="33">
        <v>44558</v>
      </c>
      <c r="B424" s="34" t="s">
        <v>805</v>
      </c>
      <c r="C424" s="35" t="s">
        <v>806</v>
      </c>
      <c r="D424" s="49"/>
      <c r="E424" s="40">
        <v>280385.49</v>
      </c>
      <c r="F424" s="16">
        <f t="shared" si="6"/>
        <v>570753487.14000022</v>
      </c>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c r="BF424" s="60"/>
      <c r="BG424" s="60"/>
      <c r="BH424" s="60"/>
    </row>
    <row r="425" spans="1:60" s="63" customFormat="1" ht="38.25" customHeight="1" x14ac:dyDescent="0.2">
      <c r="A425" s="33">
        <v>44558</v>
      </c>
      <c r="B425" s="34" t="s">
        <v>807</v>
      </c>
      <c r="C425" s="35" t="s">
        <v>808</v>
      </c>
      <c r="D425" s="49"/>
      <c r="E425" s="40">
        <v>9000</v>
      </c>
      <c r="F425" s="16">
        <f t="shared" si="6"/>
        <v>570744487.14000022</v>
      </c>
      <c r="G425" s="60"/>
      <c r="H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row>
    <row r="426" spans="1:60" s="63" customFormat="1" ht="33.75" customHeight="1" x14ac:dyDescent="0.2">
      <c r="A426" s="33">
        <v>44558</v>
      </c>
      <c r="B426" s="34" t="s">
        <v>809</v>
      </c>
      <c r="C426" s="35" t="s">
        <v>810</v>
      </c>
      <c r="D426" s="49"/>
      <c r="E426" s="40">
        <v>4500</v>
      </c>
      <c r="F426" s="16">
        <f t="shared" si="6"/>
        <v>570739987.14000022</v>
      </c>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c r="BF426" s="60"/>
      <c r="BG426" s="60"/>
      <c r="BH426" s="60"/>
    </row>
    <row r="427" spans="1:60" s="63" customFormat="1" ht="44.25" customHeight="1" x14ac:dyDescent="0.2">
      <c r="A427" s="33">
        <v>44558</v>
      </c>
      <c r="B427" s="34" t="s">
        <v>811</v>
      </c>
      <c r="C427" s="35" t="s">
        <v>812</v>
      </c>
      <c r="D427" s="49"/>
      <c r="E427" s="40">
        <v>8452860.3800000008</v>
      </c>
      <c r="F427" s="16">
        <f t="shared" si="6"/>
        <v>562287126.76000023</v>
      </c>
      <c r="G427" s="60"/>
      <c r="H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row>
    <row r="428" spans="1:60" s="63" customFormat="1" ht="66.75" customHeight="1" x14ac:dyDescent="0.2">
      <c r="A428" s="33">
        <v>44558</v>
      </c>
      <c r="B428" s="34" t="s">
        <v>813</v>
      </c>
      <c r="C428" s="35" t="s">
        <v>814</v>
      </c>
      <c r="D428" s="49"/>
      <c r="E428" s="40">
        <v>9000</v>
      </c>
      <c r="F428" s="16">
        <f t="shared" si="6"/>
        <v>562278126.76000023</v>
      </c>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row>
    <row r="429" spans="1:60" s="63" customFormat="1" ht="42.75" customHeight="1" x14ac:dyDescent="0.2">
      <c r="A429" s="33">
        <v>44558</v>
      </c>
      <c r="B429" s="34" t="s">
        <v>815</v>
      </c>
      <c r="C429" s="35" t="s">
        <v>816</v>
      </c>
      <c r="D429" s="49"/>
      <c r="E429" s="40">
        <v>6300</v>
      </c>
      <c r="F429" s="16">
        <f t="shared" si="6"/>
        <v>562271826.76000023</v>
      </c>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row>
    <row r="430" spans="1:60" s="63" customFormat="1" ht="32.25" customHeight="1" x14ac:dyDescent="0.2">
      <c r="A430" s="33">
        <v>44558</v>
      </c>
      <c r="B430" s="34" t="s">
        <v>817</v>
      </c>
      <c r="C430" s="35" t="s">
        <v>818</v>
      </c>
      <c r="D430" s="49"/>
      <c r="E430" s="40">
        <v>67788</v>
      </c>
      <c r="F430" s="16">
        <f t="shared" si="6"/>
        <v>562204038.76000023</v>
      </c>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row>
    <row r="431" spans="1:60" s="63" customFormat="1" ht="51.75" customHeight="1" x14ac:dyDescent="0.2">
      <c r="A431" s="33">
        <v>44558</v>
      </c>
      <c r="B431" s="34" t="s">
        <v>819</v>
      </c>
      <c r="C431" s="35" t="s">
        <v>820</v>
      </c>
      <c r="D431" s="49"/>
      <c r="E431" s="40">
        <v>890448.5</v>
      </c>
      <c r="F431" s="16">
        <f t="shared" si="6"/>
        <v>561313590.26000023</v>
      </c>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row>
    <row r="432" spans="1:60" s="63" customFormat="1" ht="51.75" customHeight="1" x14ac:dyDescent="0.2">
      <c r="A432" s="33">
        <v>44558</v>
      </c>
      <c r="B432" s="34" t="s">
        <v>821</v>
      </c>
      <c r="C432" s="35" t="s">
        <v>822</v>
      </c>
      <c r="D432" s="49"/>
      <c r="E432" s="40">
        <v>299275.88</v>
      </c>
      <c r="F432" s="16">
        <f t="shared" si="6"/>
        <v>561014314.38000023</v>
      </c>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row>
    <row r="433" spans="1:60" s="63" customFormat="1" ht="42.75" customHeight="1" x14ac:dyDescent="0.2">
      <c r="A433" s="33">
        <v>44558</v>
      </c>
      <c r="B433" s="34" t="s">
        <v>823</v>
      </c>
      <c r="C433" s="35" t="s">
        <v>824</v>
      </c>
      <c r="D433" s="49"/>
      <c r="E433" s="40">
        <v>9791441.9399999995</v>
      </c>
      <c r="F433" s="16">
        <f t="shared" si="6"/>
        <v>551222872.44000018</v>
      </c>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c r="BF433" s="60"/>
      <c r="BG433" s="60"/>
      <c r="BH433" s="60"/>
    </row>
    <row r="434" spans="1:60" s="63" customFormat="1" ht="42.75" customHeight="1" x14ac:dyDescent="0.2">
      <c r="A434" s="33">
        <v>44558</v>
      </c>
      <c r="B434" s="34" t="s">
        <v>825</v>
      </c>
      <c r="C434" s="35" t="s">
        <v>826</v>
      </c>
      <c r="D434" s="49"/>
      <c r="E434" s="40">
        <v>126825</v>
      </c>
      <c r="F434" s="16">
        <f t="shared" si="6"/>
        <v>551096047.44000018</v>
      </c>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c r="BF434" s="60"/>
      <c r="BG434" s="60"/>
      <c r="BH434" s="60"/>
    </row>
    <row r="435" spans="1:60" s="63" customFormat="1" ht="42.75" customHeight="1" x14ac:dyDescent="0.2">
      <c r="A435" s="33">
        <v>44558</v>
      </c>
      <c r="B435" s="34" t="s">
        <v>827</v>
      </c>
      <c r="C435" s="35" t="s">
        <v>828</v>
      </c>
      <c r="D435" s="49"/>
      <c r="E435" s="40">
        <v>9000</v>
      </c>
      <c r="F435" s="16">
        <f t="shared" si="6"/>
        <v>551087047.44000018</v>
      </c>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c r="BB435" s="60"/>
      <c r="BC435" s="60"/>
      <c r="BD435" s="60"/>
      <c r="BE435" s="60"/>
      <c r="BF435" s="60"/>
      <c r="BG435" s="60"/>
      <c r="BH435" s="60"/>
    </row>
    <row r="436" spans="1:60" s="63" customFormat="1" ht="42.75" customHeight="1" x14ac:dyDescent="0.2">
      <c r="A436" s="65">
        <v>44558</v>
      </c>
      <c r="B436" s="66" t="s">
        <v>829</v>
      </c>
      <c r="C436" s="51" t="s">
        <v>830</v>
      </c>
      <c r="D436" s="48"/>
      <c r="E436" s="50">
        <v>5940</v>
      </c>
      <c r="F436" s="67">
        <f t="shared" si="6"/>
        <v>551081107.44000018</v>
      </c>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60"/>
      <c r="BH436" s="60"/>
    </row>
    <row r="437" spans="1:60" s="63" customFormat="1" ht="42.75" customHeight="1" x14ac:dyDescent="0.2">
      <c r="A437" s="68">
        <v>44558</v>
      </c>
      <c r="B437" s="69" t="s">
        <v>831</v>
      </c>
      <c r="C437" s="55" t="s">
        <v>832</v>
      </c>
      <c r="D437" s="49"/>
      <c r="E437" s="41">
        <v>5850</v>
      </c>
      <c r="F437" s="16">
        <f t="shared" si="6"/>
        <v>551075257.44000018</v>
      </c>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c r="BB437" s="60"/>
      <c r="BC437" s="60"/>
      <c r="BD437" s="60"/>
      <c r="BE437" s="60"/>
      <c r="BF437" s="60"/>
      <c r="BG437" s="60"/>
      <c r="BH437" s="60"/>
    </row>
    <row r="438" spans="1:60" s="63" customFormat="1" ht="61.5" customHeight="1" x14ac:dyDescent="0.2">
      <c r="A438" s="70">
        <v>44559</v>
      </c>
      <c r="B438" s="71">
        <v>62091</v>
      </c>
      <c r="C438" s="72" t="s">
        <v>833</v>
      </c>
      <c r="D438" s="49"/>
      <c r="E438" s="73">
        <v>67500</v>
      </c>
      <c r="F438" s="16">
        <f t="shared" si="6"/>
        <v>551007757.44000018</v>
      </c>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row>
    <row r="439" spans="1:60" s="63" customFormat="1" ht="52.5" customHeight="1" x14ac:dyDescent="0.2">
      <c r="A439" s="70">
        <v>44559</v>
      </c>
      <c r="B439" s="74" t="s">
        <v>834</v>
      </c>
      <c r="C439" s="72" t="s">
        <v>835</v>
      </c>
      <c r="D439" s="49"/>
      <c r="E439" s="73">
        <v>321762.53000000003</v>
      </c>
      <c r="F439" s="16">
        <f t="shared" si="6"/>
        <v>550685994.91000021</v>
      </c>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row>
    <row r="440" spans="1:60" s="63" customFormat="1" ht="15" customHeight="1" x14ac:dyDescent="0.2">
      <c r="A440" s="75"/>
      <c r="B440" s="76"/>
      <c r="C440" s="77"/>
      <c r="D440" s="78"/>
      <c r="E440" s="79"/>
      <c r="F440" s="8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c r="BB440" s="60"/>
      <c r="BC440" s="60"/>
      <c r="BD440" s="60"/>
      <c r="BE440" s="60"/>
      <c r="BF440" s="60"/>
      <c r="BG440" s="60"/>
      <c r="BH440" s="60"/>
    </row>
    <row r="441" spans="1:60" s="63" customFormat="1" ht="15" customHeight="1" x14ac:dyDescent="0.2">
      <c r="A441" s="75"/>
      <c r="B441" s="76"/>
      <c r="C441" s="77"/>
      <c r="D441" s="78"/>
      <c r="E441" s="79"/>
      <c r="F441" s="8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row>
    <row r="442" spans="1:60" s="63" customFormat="1" ht="15" customHeight="1" x14ac:dyDescent="0.2">
      <c r="A442" s="75"/>
      <c r="B442" s="76"/>
      <c r="C442" s="77"/>
      <c r="D442" s="78"/>
      <c r="E442" s="79"/>
      <c r="F442" s="8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c r="BB442" s="60"/>
      <c r="BC442" s="60"/>
      <c r="BD442" s="60"/>
      <c r="BE442" s="60"/>
      <c r="BF442" s="60"/>
      <c r="BG442" s="60"/>
      <c r="BH442" s="60"/>
    </row>
    <row r="443" spans="1:60" s="63" customFormat="1" ht="15" customHeight="1" x14ac:dyDescent="0.2">
      <c r="A443" s="75"/>
      <c r="B443" s="76"/>
      <c r="C443" s="77"/>
      <c r="D443" s="78"/>
      <c r="E443" s="79"/>
      <c r="F443" s="8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c r="BB443" s="60"/>
      <c r="BC443" s="60"/>
      <c r="BD443" s="60"/>
      <c r="BE443" s="60"/>
      <c r="BF443" s="60"/>
      <c r="BG443" s="60"/>
      <c r="BH443" s="60"/>
    </row>
    <row r="444" spans="1:60" s="63" customFormat="1" ht="15" customHeight="1" x14ac:dyDescent="0.2">
      <c r="A444" s="75"/>
      <c r="B444" s="76"/>
      <c r="C444" s="77"/>
      <c r="D444" s="78"/>
      <c r="E444" s="79"/>
      <c r="F444" s="8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c r="BB444" s="60"/>
      <c r="BC444" s="60"/>
      <c r="BD444" s="60"/>
      <c r="BE444" s="60"/>
      <c r="BF444" s="60"/>
      <c r="BG444" s="60"/>
      <c r="BH444" s="60"/>
    </row>
    <row r="445" spans="1:60" s="63" customFormat="1" ht="15" customHeight="1" x14ac:dyDescent="0.2">
      <c r="A445" s="75"/>
      <c r="B445" s="76"/>
      <c r="C445" s="77"/>
      <c r="D445" s="78"/>
      <c r="E445" s="79"/>
      <c r="F445" s="8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c r="AS445" s="60"/>
      <c r="AT445" s="60"/>
      <c r="AU445" s="60"/>
      <c r="AV445" s="60"/>
      <c r="AW445" s="60"/>
      <c r="AX445" s="60"/>
      <c r="AY445" s="60"/>
      <c r="AZ445" s="60"/>
      <c r="BA445" s="60"/>
      <c r="BB445" s="60"/>
      <c r="BC445" s="60"/>
      <c r="BD445" s="60"/>
      <c r="BE445" s="60"/>
      <c r="BF445" s="60"/>
      <c r="BG445" s="60"/>
      <c r="BH445" s="60"/>
    </row>
    <row r="446" spans="1:60" s="63" customFormat="1" ht="15" customHeight="1" x14ac:dyDescent="0.2">
      <c r="A446" s="75"/>
      <c r="B446" s="76"/>
      <c r="C446" s="77"/>
      <c r="D446" s="78"/>
      <c r="E446" s="79"/>
      <c r="F446" s="8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c r="AS446" s="60"/>
      <c r="AT446" s="60"/>
      <c r="AU446" s="60"/>
      <c r="AV446" s="60"/>
      <c r="AW446" s="60"/>
      <c r="AX446" s="60"/>
      <c r="AY446" s="60"/>
      <c r="AZ446" s="60"/>
      <c r="BA446" s="60"/>
      <c r="BB446" s="60"/>
      <c r="BC446" s="60"/>
      <c r="BD446" s="60"/>
      <c r="BE446" s="60"/>
      <c r="BF446" s="60"/>
      <c r="BG446" s="60"/>
      <c r="BH446" s="60"/>
    </row>
    <row r="447" spans="1:60" s="63" customFormat="1" ht="15" customHeight="1" x14ac:dyDescent="0.2">
      <c r="A447" s="75"/>
      <c r="B447" s="76"/>
      <c r="C447" s="77"/>
      <c r="D447" s="78"/>
      <c r="E447" s="79"/>
      <c r="F447" s="8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c r="AS447" s="60"/>
      <c r="AT447" s="60"/>
      <c r="AU447" s="60"/>
      <c r="AV447" s="60"/>
      <c r="AW447" s="60"/>
      <c r="AX447" s="60"/>
      <c r="AY447" s="60"/>
      <c r="AZ447" s="60"/>
      <c r="BA447" s="60"/>
      <c r="BB447" s="60"/>
      <c r="BC447" s="60"/>
      <c r="BD447" s="60"/>
      <c r="BE447" s="60"/>
      <c r="BF447" s="60"/>
      <c r="BG447" s="60"/>
      <c r="BH447" s="60"/>
    </row>
    <row r="448" spans="1:60" s="63" customFormat="1" ht="15" customHeight="1" x14ac:dyDescent="0.2">
      <c r="A448" s="75"/>
      <c r="B448" s="76"/>
      <c r="C448" s="77"/>
      <c r="D448" s="78"/>
      <c r="E448" s="79"/>
      <c r="F448" s="8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c r="AT448" s="60"/>
      <c r="AU448" s="60"/>
      <c r="AV448" s="60"/>
      <c r="AW448" s="60"/>
      <c r="AX448" s="60"/>
      <c r="AY448" s="60"/>
      <c r="AZ448" s="60"/>
      <c r="BA448" s="60"/>
      <c r="BB448" s="60"/>
      <c r="BC448" s="60"/>
      <c r="BD448" s="60"/>
      <c r="BE448" s="60"/>
      <c r="BF448" s="60"/>
      <c r="BG448" s="60"/>
      <c r="BH448" s="60"/>
    </row>
    <row r="449" spans="1:60" s="63" customFormat="1" ht="15" customHeight="1" x14ac:dyDescent="0.2">
      <c r="A449" s="75"/>
      <c r="B449" s="76"/>
      <c r="C449" s="77"/>
      <c r="D449" s="78"/>
      <c r="E449" s="79"/>
      <c r="F449" s="8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60"/>
      <c r="BE449" s="60"/>
      <c r="BF449" s="60"/>
      <c r="BG449" s="60"/>
      <c r="BH449" s="60"/>
    </row>
    <row r="450" spans="1:60" s="63" customFormat="1" ht="15" customHeight="1" x14ac:dyDescent="0.2">
      <c r="A450" s="75"/>
      <c r="B450" s="76"/>
      <c r="C450" s="77"/>
      <c r="D450" s="78"/>
      <c r="E450" s="79"/>
      <c r="F450" s="8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c r="BF450" s="60"/>
      <c r="BG450" s="60"/>
      <c r="BH450" s="60"/>
    </row>
    <row r="451" spans="1:60" s="63" customFormat="1" ht="15" customHeight="1" x14ac:dyDescent="0.2">
      <c r="A451" s="75"/>
      <c r="B451" s="76"/>
      <c r="C451" s="77"/>
      <c r="D451" s="78"/>
      <c r="E451" s="79"/>
      <c r="F451" s="8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c r="BF451" s="60"/>
      <c r="BG451" s="60"/>
      <c r="BH451" s="60"/>
    </row>
    <row r="452" spans="1:60" s="63" customFormat="1" ht="15" customHeight="1" x14ac:dyDescent="0.2">
      <c r="A452" s="75"/>
      <c r="B452" s="76"/>
      <c r="C452" s="77"/>
      <c r="D452" s="78"/>
      <c r="E452" s="79"/>
      <c r="F452" s="8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c r="BF452" s="60"/>
      <c r="BG452" s="60"/>
      <c r="BH452" s="60"/>
    </row>
    <row r="453" spans="1:60" s="63" customFormat="1" ht="15" customHeight="1" x14ac:dyDescent="0.2">
      <c r="A453" s="75"/>
      <c r="B453" s="76"/>
      <c r="C453" s="77"/>
      <c r="D453" s="78"/>
      <c r="E453" s="79"/>
      <c r="F453" s="8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c r="BF453" s="60"/>
      <c r="BG453" s="60"/>
      <c r="BH453" s="60"/>
    </row>
    <row r="454" spans="1:60" s="63" customFormat="1" ht="15" customHeight="1" x14ac:dyDescent="0.2">
      <c r="A454" s="75"/>
      <c r="B454" s="76"/>
      <c r="C454" s="77"/>
      <c r="D454" s="78"/>
      <c r="E454" s="79"/>
      <c r="F454" s="8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row>
    <row r="455" spans="1:60" s="63" customFormat="1" ht="15" customHeight="1" x14ac:dyDescent="0.2">
      <c r="A455" s="75"/>
      <c r="B455" s="76"/>
      <c r="C455" s="77"/>
      <c r="D455" s="78"/>
      <c r="E455" s="79"/>
      <c r="F455" s="8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row>
    <row r="456" spans="1:60" s="63" customFormat="1" ht="15" customHeight="1" x14ac:dyDescent="0.2">
      <c r="A456" s="75"/>
      <c r="B456" s="76"/>
      <c r="C456" s="77"/>
      <c r="D456" s="78"/>
      <c r="E456" s="79"/>
      <c r="F456" s="8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c r="AT456" s="60"/>
      <c r="AU456" s="60"/>
      <c r="AV456" s="60"/>
      <c r="AW456" s="60"/>
      <c r="AX456" s="60"/>
      <c r="AY456" s="60"/>
      <c r="AZ456" s="60"/>
      <c r="BA456" s="60"/>
      <c r="BB456" s="60"/>
      <c r="BC456" s="60"/>
      <c r="BD456" s="60"/>
      <c r="BE456" s="60"/>
      <c r="BF456" s="60"/>
      <c r="BG456" s="60"/>
      <c r="BH456" s="60"/>
    </row>
    <row r="457" spans="1:60" s="63" customFormat="1" ht="15" customHeight="1" x14ac:dyDescent="0.2">
      <c r="A457" s="75"/>
      <c r="B457" s="76"/>
      <c r="C457" s="77"/>
      <c r="D457" s="78"/>
      <c r="E457" s="79"/>
      <c r="F457" s="8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c r="AT457" s="60"/>
      <c r="AU457" s="60"/>
      <c r="AV457" s="60"/>
      <c r="AW457" s="60"/>
      <c r="AX457" s="60"/>
      <c r="AY457" s="60"/>
      <c r="AZ457" s="60"/>
      <c r="BA457" s="60"/>
      <c r="BB457" s="60"/>
      <c r="BC457" s="60"/>
      <c r="BD457" s="60"/>
      <c r="BE457" s="60"/>
      <c r="BF457" s="60"/>
      <c r="BG457" s="60"/>
      <c r="BH457" s="60"/>
    </row>
    <row r="458" spans="1:60" s="63" customFormat="1" ht="15" customHeight="1" x14ac:dyDescent="0.2">
      <c r="A458" s="75"/>
      <c r="B458" s="76"/>
      <c r="C458" s="77"/>
      <c r="D458" s="78"/>
      <c r="E458" s="79"/>
      <c r="F458" s="8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c r="AT458" s="60"/>
      <c r="AU458" s="60"/>
      <c r="AV458" s="60"/>
      <c r="AW458" s="60"/>
      <c r="AX458" s="60"/>
      <c r="AY458" s="60"/>
      <c r="AZ458" s="60"/>
      <c r="BA458" s="60"/>
      <c r="BB458" s="60"/>
      <c r="BC458" s="60"/>
      <c r="BD458" s="60"/>
      <c r="BE458" s="60"/>
      <c r="BF458" s="60"/>
      <c r="BG458" s="60"/>
      <c r="BH458" s="60"/>
    </row>
    <row r="459" spans="1:60" s="63" customFormat="1" ht="15" customHeight="1" x14ac:dyDescent="0.2">
      <c r="A459" s="75"/>
      <c r="B459" s="76"/>
      <c r="C459" s="77"/>
      <c r="D459" s="78"/>
      <c r="E459" s="79"/>
      <c r="F459" s="8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c r="AT459" s="60"/>
      <c r="AU459" s="60"/>
      <c r="AV459" s="60"/>
      <c r="AW459" s="60"/>
      <c r="AX459" s="60"/>
      <c r="AY459" s="60"/>
      <c r="AZ459" s="60"/>
      <c r="BA459" s="60"/>
      <c r="BB459" s="60"/>
      <c r="BC459" s="60"/>
      <c r="BD459" s="60"/>
      <c r="BE459" s="60"/>
      <c r="BF459" s="60"/>
      <c r="BG459" s="60"/>
      <c r="BH459" s="60"/>
    </row>
    <row r="460" spans="1:60" s="63" customFormat="1" ht="15" customHeight="1" x14ac:dyDescent="0.2">
      <c r="A460" s="75"/>
      <c r="B460" s="76"/>
      <c r="C460" s="77"/>
      <c r="D460" s="78"/>
      <c r="E460" s="79"/>
      <c r="F460" s="8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c r="AT460" s="60"/>
      <c r="AU460" s="60"/>
      <c r="AV460" s="60"/>
      <c r="AW460" s="60"/>
      <c r="AX460" s="60"/>
      <c r="AY460" s="60"/>
      <c r="AZ460" s="60"/>
      <c r="BA460" s="60"/>
      <c r="BB460" s="60"/>
      <c r="BC460" s="60"/>
      <c r="BD460" s="60"/>
      <c r="BE460" s="60"/>
      <c r="BF460" s="60"/>
      <c r="BG460" s="60"/>
      <c r="BH460" s="60"/>
    </row>
    <row r="461" spans="1:60" s="63" customFormat="1" ht="15" customHeight="1" x14ac:dyDescent="0.2">
      <c r="A461" s="75"/>
      <c r="B461" s="76"/>
      <c r="C461" s="77"/>
      <c r="D461" s="78"/>
      <c r="E461" s="79"/>
      <c r="F461" s="8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60"/>
      <c r="BE461" s="60"/>
      <c r="BF461" s="60"/>
      <c r="BG461" s="60"/>
      <c r="BH461" s="60"/>
    </row>
    <row r="462" spans="1:60" s="63" customFormat="1" ht="15" customHeight="1" x14ac:dyDescent="0.2">
      <c r="A462" s="75"/>
      <c r="B462" s="76"/>
      <c r="C462" s="77"/>
      <c r="D462" s="78"/>
      <c r="E462" s="79"/>
      <c r="F462" s="8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row>
    <row r="463" spans="1:60" s="63" customFormat="1" ht="15" customHeight="1" x14ac:dyDescent="0.2">
      <c r="A463" s="75"/>
      <c r="B463" s="76"/>
      <c r="C463" s="77"/>
      <c r="D463" s="78"/>
      <c r="E463" s="79"/>
      <c r="F463" s="8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c r="AT463" s="60"/>
      <c r="AU463" s="60"/>
      <c r="AV463" s="60"/>
      <c r="AW463" s="60"/>
      <c r="AX463" s="60"/>
      <c r="AY463" s="60"/>
      <c r="AZ463" s="60"/>
      <c r="BA463" s="60"/>
      <c r="BB463" s="60"/>
      <c r="BC463" s="60"/>
      <c r="BD463" s="60"/>
      <c r="BE463" s="60"/>
      <c r="BF463" s="60"/>
      <c r="BG463" s="60"/>
      <c r="BH463" s="60"/>
    </row>
    <row r="464" spans="1:60" s="63" customFormat="1" ht="15" customHeight="1" x14ac:dyDescent="0.2">
      <c r="A464" s="75"/>
      <c r="B464" s="76"/>
      <c r="C464" s="77"/>
      <c r="D464" s="78"/>
      <c r="E464" s="79"/>
      <c r="F464" s="8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60"/>
      <c r="BE464" s="60"/>
      <c r="BF464" s="60"/>
      <c r="BG464" s="60"/>
      <c r="BH464" s="60"/>
    </row>
    <row r="465" spans="1:60" s="63" customFormat="1" ht="15" customHeight="1" x14ac:dyDescent="0.2">
      <c r="A465" s="75"/>
      <c r="B465" s="76"/>
      <c r="C465" s="77"/>
      <c r="D465" s="78"/>
      <c r="E465" s="79"/>
      <c r="F465" s="8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60"/>
      <c r="BE465" s="60"/>
      <c r="BF465" s="60"/>
      <c r="BG465" s="60"/>
      <c r="BH465" s="60"/>
    </row>
    <row r="466" spans="1:60" s="63" customFormat="1" ht="15" customHeight="1" x14ac:dyDescent="0.2">
      <c r="A466" s="75"/>
      <c r="B466" s="76"/>
      <c r="C466" s="77"/>
      <c r="D466" s="78"/>
      <c r="E466" s="79"/>
      <c r="F466" s="8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c r="AT466" s="60"/>
      <c r="AU466" s="60"/>
      <c r="AV466" s="60"/>
      <c r="AW466" s="60"/>
      <c r="AX466" s="60"/>
      <c r="AY466" s="60"/>
      <c r="AZ466" s="60"/>
      <c r="BA466" s="60"/>
      <c r="BB466" s="60"/>
      <c r="BC466" s="60"/>
      <c r="BD466" s="60"/>
      <c r="BE466" s="60"/>
      <c r="BF466" s="60"/>
      <c r="BG466" s="60"/>
      <c r="BH466" s="60"/>
    </row>
    <row r="467" spans="1:60" s="63" customFormat="1" ht="15" customHeight="1" x14ac:dyDescent="0.2">
      <c r="A467" s="75"/>
      <c r="B467" s="76"/>
      <c r="C467" s="77"/>
      <c r="D467" s="78"/>
      <c r="E467" s="79"/>
      <c r="F467" s="8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60"/>
      <c r="BE467" s="60"/>
      <c r="BF467" s="60"/>
      <c r="BG467" s="60"/>
      <c r="BH467" s="60"/>
    </row>
    <row r="468" spans="1:60" s="63" customFormat="1" ht="15" customHeight="1" x14ac:dyDescent="0.2">
      <c r="A468" s="75"/>
      <c r="B468" s="76"/>
      <c r="C468" s="77"/>
      <c r="D468" s="78"/>
      <c r="E468" s="79"/>
      <c r="F468" s="8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row>
    <row r="469" spans="1:60" s="63" customFormat="1" ht="15" customHeight="1" x14ac:dyDescent="0.2">
      <c r="A469" s="75"/>
      <c r="B469" s="76"/>
      <c r="C469" s="77"/>
      <c r="D469" s="78"/>
      <c r="E469" s="79"/>
      <c r="F469" s="8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c r="BF469" s="60"/>
      <c r="BG469" s="60"/>
      <c r="BH469" s="60"/>
    </row>
    <row r="470" spans="1:60" s="63" customFormat="1" ht="15" customHeight="1" x14ac:dyDescent="0.2">
      <c r="A470" s="75"/>
      <c r="B470" s="76"/>
      <c r="C470" s="77"/>
      <c r="D470" s="78"/>
      <c r="E470" s="79"/>
      <c r="F470" s="8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0"/>
      <c r="BC470" s="60"/>
      <c r="BD470" s="60"/>
      <c r="BE470" s="60"/>
      <c r="BF470" s="60"/>
      <c r="BG470" s="60"/>
      <c r="BH470" s="60"/>
    </row>
    <row r="471" spans="1:60" s="63" customFormat="1" ht="15" customHeight="1" x14ac:dyDescent="0.2">
      <c r="A471" s="75"/>
      <c r="B471" s="76"/>
      <c r="C471" s="77"/>
      <c r="D471" s="78"/>
      <c r="E471" s="79"/>
      <c r="F471" s="8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row>
    <row r="472" spans="1:60" s="63" customFormat="1" ht="15" customHeight="1" x14ac:dyDescent="0.2">
      <c r="A472" s="75"/>
      <c r="B472" s="76"/>
      <c r="C472" s="77"/>
      <c r="D472" s="78"/>
      <c r="E472" s="79"/>
      <c r="F472" s="8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60"/>
      <c r="BE472" s="60"/>
      <c r="BF472" s="60"/>
      <c r="BG472" s="60"/>
      <c r="BH472" s="60"/>
    </row>
    <row r="473" spans="1:60" s="63" customFormat="1" ht="15" customHeight="1" x14ac:dyDescent="0.2">
      <c r="A473" s="75"/>
      <c r="B473" s="76"/>
      <c r="C473" s="77"/>
      <c r="D473" s="78"/>
      <c r="E473" s="79"/>
      <c r="F473" s="8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c r="BF473" s="60"/>
      <c r="BG473" s="60"/>
      <c r="BH473" s="60"/>
    </row>
    <row r="474" spans="1:60" s="63" customFormat="1" ht="15" customHeight="1" x14ac:dyDescent="0.2">
      <c r="A474" s="75"/>
      <c r="B474" s="76"/>
      <c r="C474" s="77"/>
      <c r="D474" s="78"/>
      <c r="E474" s="79"/>
      <c r="F474" s="8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c r="BF474" s="60"/>
      <c r="BG474" s="60"/>
      <c r="BH474" s="60"/>
    </row>
    <row r="475" spans="1:60" s="63" customFormat="1" ht="15" customHeight="1" x14ac:dyDescent="0.2">
      <c r="A475" s="75"/>
      <c r="B475" s="76"/>
      <c r="C475" s="77"/>
      <c r="D475" s="78"/>
      <c r="E475" s="79"/>
      <c r="F475" s="8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60"/>
      <c r="BE475" s="60"/>
      <c r="BF475" s="60"/>
      <c r="BG475" s="60"/>
      <c r="BH475" s="60"/>
    </row>
    <row r="476" spans="1:60" s="63" customFormat="1" ht="15" customHeight="1" x14ac:dyDescent="0.2">
      <c r="A476" s="75"/>
      <c r="B476" s="76"/>
      <c r="C476" s="77"/>
      <c r="D476" s="78"/>
      <c r="E476" s="79"/>
      <c r="F476" s="8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c r="AS476" s="60"/>
      <c r="AT476" s="60"/>
      <c r="AU476" s="60"/>
      <c r="AV476" s="60"/>
      <c r="AW476" s="60"/>
      <c r="AX476" s="60"/>
      <c r="AY476" s="60"/>
      <c r="AZ476" s="60"/>
      <c r="BA476" s="60"/>
      <c r="BB476" s="60"/>
      <c r="BC476" s="60"/>
      <c r="BD476" s="60"/>
      <c r="BE476" s="60"/>
      <c r="BF476" s="60"/>
      <c r="BG476" s="60"/>
      <c r="BH476" s="60"/>
    </row>
    <row r="477" spans="1:60" s="63" customFormat="1" ht="15" customHeight="1" x14ac:dyDescent="0.2">
      <c r="A477" s="75"/>
      <c r="B477" s="76"/>
      <c r="C477" s="77"/>
      <c r="D477" s="78"/>
      <c r="E477" s="79"/>
      <c r="F477" s="8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c r="AS477" s="60"/>
      <c r="AT477" s="60"/>
      <c r="AU477" s="60"/>
      <c r="AV477" s="60"/>
      <c r="AW477" s="60"/>
      <c r="AX477" s="60"/>
      <c r="AY477" s="60"/>
      <c r="AZ477" s="60"/>
      <c r="BA477" s="60"/>
      <c r="BB477" s="60"/>
      <c r="BC477" s="60"/>
      <c r="BD477" s="60"/>
      <c r="BE477" s="60"/>
      <c r="BF477" s="60"/>
      <c r="BG477" s="60"/>
      <c r="BH477" s="60"/>
    </row>
    <row r="478" spans="1:60" s="63" customFormat="1" ht="15" customHeight="1" x14ac:dyDescent="0.2">
      <c r="A478" s="75"/>
      <c r="B478" s="76"/>
      <c r="C478" s="77"/>
      <c r="D478" s="78"/>
      <c r="E478" s="79"/>
      <c r="F478" s="8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60"/>
      <c r="BE478" s="60"/>
      <c r="BF478" s="60"/>
      <c r="BG478" s="60"/>
      <c r="BH478" s="60"/>
    </row>
    <row r="479" spans="1:60" s="63" customFormat="1" ht="15" customHeight="1" x14ac:dyDescent="0.2">
      <c r="A479" s="75"/>
      <c r="B479" s="76"/>
      <c r="C479" s="77"/>
      <c r="D479" s="78"/>
      <c r="E479" s="79"/>
      <c r="F479" s="8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c r="AS479" s="60"/>
      <c r="AT479" s="60"/>
      <c r="AU479" s="60"/>
      <c r="AV479" s="60"/>
      <c r="AW479" s="60"/>
      <c r="AX479" s="60"/>
      <c r="AY479" s="60"/>
      <c r="AZ479" s="60"/>
      <c r="BA479" s="60"/>
      <c r="BB479" s="60"/>
      <c r="BC479" s="60"/>
      <c r="BD479" s="60"/>
      <c r="BE479" s="60"/>
      <c r="BF479" s="60"/>
      <c r="BG479" s="60"/>
      <c r="BH479" s="60"/>
    </row>
    <row r="480" spans="1:60" s="63" customFormat="1" ht="15" customHeight="1" x14ac:dyDescent="0.2">
      <c r="A480" s="75"/>
      <c r="B480" s="76"/>
      <c r="C480" s="77"/>
      <c r="D480" s="78"/>
      <c r="E480" s="79"/>
      <c r="F480" s="8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60"/>
      <c r="BE480" s="60"/>
      <c r="BF480" s="60"/>
      <c r="BG480" s="60"/>
      <c r="BH480" s="60"/>
    </row>
    <row r="481" spans="1:60" s="63" customFormat="1" ht="15" customHeight="1" x14ac:dyDescent="0.2">
      <c r="A481" s="75"/>
      <c r="B481" s="76"/>
      <c r="C481" s="77"/>
      <c r="D481" s="78"/>
      <c r="E481" s="79"/>
      <c r="F481" s="8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60"/>
      <c r="BE481" s="60"/>
      <c r="BF481" s="60"/>
      <c r="BG481" s="60"/>
      <c r="BH481" s="60"/>
    </row>
    <row r="482" spans="1:60" s="63" customFormat="1" ht="15" customHeight="1" x14ac:dyDescent="0.2">
      <c r="A482" s="75"/>
      <c r="B482" s="76"/>
      <c r="C482" s="77"/>
      <c r="D482" s="78"/>
      <c r="E482" s="79"/>
      <c r="F482" s="8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c r="AS482" s="60"/>
      <c r="AT482" s="60"/>
      <c r="AU482" s="60"/>
      <c r="AV482" s="60"/>
      <c r="AW482" s="60"/>
      <c r="AX482" s="60"/>
      <c r="AY482" s="60"/>
      <c r="AZ482" s="60"/>
      <c r="BA482" s="60"/>
      <c r="BB482" s="60"/>
      <c r="BC482" s="60"/>
      <c r="BD482" s="60"/>
      <c r="BE482" s="60"/>
      <c r="BF482" s="60"/>
      <c r="BG482" s="60"/>
      <c r="BH482" s="60"/>
    </row>
    <row r="483" spans="1:60" s="63" customFormat="1" ht="15" customHeight="1" x14ac:dyDescent="0.2">
      <c r="A483" s="75"/>
      <c r="B483" s="76"/>
      <c r="C483" s="77"/>
      <c r="D483" s="78"/>
      <c r="E483" s="79"/>
      <c r="F483" s="8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c r="AS483" s="60"/>
      <c r="AT483" s="60"/>
      <c r="AU483" s="60"/>
      <c r="AV483" s="60"/>
      <c r="AW483" s="60"/>
      <c r="AX483" s="60"/>
      <c r="AY483" s="60"/>
      <c r="AZ483" s="60"/>
      <c r="BA483" s="60"/>
      <c r="BB483" s="60"/>
      <c r="BC483" s="60"/>
      <c r="BD483" s="60"/>
      <c r="BE483" s="60"/>
      <c r="BF483" s="60"/>
      <c r="BG483" s="60"/>
      <c r="BH483" s="60"/>
    </row>
    <row r="484" spans="1:60" s="63" customFormat="1" ht="15" customHeight="1" x14ac:dyDescent="0.2">
      <c r="A484" s="75"/>
      <c r="B484" s="76"/>
      <c r="C484" s="77"/>
      <c r="D484" s="78"/>
      <c r="E484" s="79"/>
      <c r="F484" s="8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60"/>
      <c r="BE484" s="60"/>
      <c r="BF484" s="60"/>
      <c r="BG484" s="60"/>
      <c r="BH484" s="60"/>
    </row>
    <row r="485" spans="1:60" s="63" customFormat="1" ht="15" customHeight="1" x14ac:dyDescent="0.2">
      <c r="A485" s="75"/>
      <c r="B485" s="76"/>
      <c r="C485" s="77"/>
      <c r="D485" s="78"/>
      <c r="E485" s="79"/>
      <c r="F485" s="8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c r="BF485" s="60"/>
      <c r="BG485" s="60"/>
      <c r="BH485" s="60"/>
    </row>
    <row r="486" spans="1:60" s="63" customFormat="1" ht="15" customHeight="1" x14ac:dyDescent="0.2">
      <c r="A486" s="75"/>
      <c r="B486" s="76"/>
      <c r="C486" s="77"/>
      <c r="D486" s="78"/>
      <c r="E486" s="79"/>
      <c r="F486" s="8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60"/>
      <c r="AY486" s="60"/>
      <c r="AZ486" s="60"/>
      <c r="BA486" s="60"/>
      <c r="BB486" s="60"/>
      <c r="BC486" s="60"/>
      <c r="BD486" s="60"/>
      <c r="BE486" s="60"/>
      <c r="BF486" s="60"/>
      <c r="BG486" s="60"/>
      <c r="BH486" s="60"/>
    </row>
    <row r="487" spans="1:60" s="63" customFormat="1" ht="15" customHeight="1" x14ac:dyDescent="0.2">
      <c r="A487" s="75"/>
      <c r="B487" s="76"/>
      <c r="C487" s="77"/>
      <c r="D487" s="78"/>
      <c r="E487" s="79"/>
      <c r="F487" s="8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row>
    <row r="488" spans="1:60" s="63" customFormat="1" ht="15" customHeight="1" x14ac:dyDescent="0.2">
      <c r="A488" s="75"/>
      <c r="B488" s="76"/>
      <c r="C488" s="77"/>
      <c r="D488" s="78"/>
      <c r="E488" s="79"/>
      <c r="F488" s="8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60"/>
      <c r="AY488" s="60"/>
      <c r="AZ488" s="60"/>
      <c r="BA488" s="60"/>
      <c r="BB488" s="60"/>
      <c r="BC488" s="60"/>
      <c r="BD488" s="60"/>
      <c r="BE488" s="60"/>
      <c r="BF488" s="60"/>
      <c r="BG488" s="60"/>
      <c r="BH488" s="60"/>
    </row>
    <row r="489" spans="1:60" s="63" customFormat="1" ht="15" customHeight="1" x14ac:dyDescent="0.2">
      <c r="A489" s="75"/>
      <c r="B489" s="76"/>
      <c r="C489" s="77"/>
      <c r="D489" s="78"/>
      <c r="E489" s="79"/>
      <c r="F489" s="8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60"/>
      <c r="AY489" s="60"/>
      <c r="AZ489" s="60"/>
      <c r="BA489" s="60"/>
      <c r="BB489" s="60"/>
      <c r="BC489" s="60"/>
      <c r="BD489" s="60"/>
      <c r="BE489" s="60"/>
      <c r="BF489" s="60"/>
      <c r="BG489" s="60"/>
      <c r="BH489" s="60"/>
    </row>
    <row r="490" spans="1:60" s="63" customFormat="1" ht="15" customHeight="1" x14ac:dyDescent="0.2">
      <c r="A490" s="75"/>
      <c r="B490" s="76"/>
      <c r="C490" s="77"/>
      <c r="D490" s="78"/>
      <c r="E490" s="79"/>
      <c r="F490" s="8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c r="AY490" s="60"/>
      <c r="AZ490" s="60"/>
      <c r="BA490" s="60"/>
      <c r="BB490" s="60"/>
      <c r="BC490" s="60"/>
      <c r="BD490" s="60"/>
      <c r="BE490" s="60"/>
      <c r="BF490" s="60"/>
      <c r="BG490" s="60"/>
      <c r="BH490" s="60"/>
    </row>
    <row r="491" spans="1:60" s="63" customFormat="1" ht="15" customHeight="1" x14ac:dyDescent="0.2">
      <c r="A491" s="75"/>
      <c r="B491" s="76"/>
      <c r="C491" s="77"/>
      <c r="D491" s="78"/>
      <c r="E491" s="79"/>
      <c r="F491" s="8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c r="AW491" s="60"/>
      <c r="AX491" s="60"/>
      <c r="AY491" s="60"/>
      <c r="AZ491" s="60"/>
      <c r="BA491" s="60"/>
      <c r="BB491" s="60"/>
      <c r="BC491" s="60"/>
      <c r="BD491" s="60"/>
      <c r="BE491" s="60"/>
      <c r="BF491" s="60"/>
      <c r="BG491" s="60"/>
      <c r="BH491" s="60"/>
    </row>
    <row r="492" spans="1:60" s="63" customFormat="1" ht="15" customHeight="1" x14ac:dyDescent="0.2">
      <c r="A492" s="75"/>
      <c r="B492" s="76"/>
      <c r="C492" s="77"/>
      <c r="D492" s="78"/>
      <c r="E492" s="79"/>
      <c r="F492" s="8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c r="AS492" s="60"/>
      <c r="AT492" s="60"/>
      <c r="AU492" s="60"/>
      <c r="AV492" s="60"/>
      <c r="AW492" s="60"/>
      <c r="AX492" s="60"/>
      <c r="AY492" s="60"/>
      <c r="AZ492" s="60"/>
      <c r="BA492" s="60"/>
      <c r="BB492" s="60"/>
      <c r="BC492" s="60"/>
      <c r="BD492" s="60"/>
      <c r="BE492" s="60"/>
      <c r="BF492" s="60"/>
      <c r="BG492" s="60"/>
      <c r="BH492" s="60"/>
    </row>
    <row r="493" spans="1:60" s="63" customFormat="1" ht="15" customHeight="1" x14ac:dyDescent="0.2">
      <c r="A493" s="75"/>
      <c r="B493" s="76"/>
      <c r="C493" s="77"/>
      <c r="D493" s="78"/>
      <c r="E493" s="79"/>
      <c r="F493" s="8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60"/>
      <c r="BE493" s="60"/>
      <c r="BF493" s="60"/>
      <c r="BG493" s="60"/>
      <c r="BH493" s="60"/>
    </row>
    <row r="494" spans="1:60" s="63" customFormat="1" ht="15" customHeight="1" x14ac:dyDescent="0.2">
      <c r="A494" s="75"/>
      <c r="B494" s="76"/>
      <c r="C494" s="77"/>
      <c r="D494" s="78"/>
      <c r="E494" s="79"/>
      <c r="F494" s="8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c r="AS494" s="60"/>
      <c r="AT494" s="60"/>
      <c r="AU494" s="60"/>
      <c r="AV494" s="60"/>
      <c r="AW494" s="60"/>
      <c r="AX494" s="60"/>
      <c r="AY494" s="60"/>
      <c r="AZ494" s="60"/>
      <c r="BA494" s="60"/>
      <c r="BB494" s="60"/>
      <c r="BC494" s="60"/>
      <c r="BD494" s="60"/>
      <c r="BE494" s="60"/>
      <c r="BF494" s="60"/>
      <c r="BG494" s="60"/>
      <c r="BH494" s="60"/>
    </row>
    <row r="495" spans="1:60" s="63" customFormat="1" ht="15" customHeight="1" x14ac:dyDescent="0.2">
      <c r="A495" s="75"/>
      <c r="B495" s="76"/>
      <c r="C495" s="77"/>
      <c r="D495" s="78"/>
      <c r="E495" s="79"/>
      <c r="F495" s="8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c r="AS495" s="60"/>
      <c r="AT495" s="60"/>
      <c r="AU495" s="60"/>
      <c r="AV495" s="60"/>
      <c r="AW495" s="60"/>
      <c r="AX495" s="60"/>
      <c r="AY495" s="60"/>
      <c r="AZ495" s="60"/>
      <c r="BA495" s="60"/>
      <c r="BB495" s="60"/>
      <c r="BC495" s="60"/>
      <c r="BD495" s="60"/>
      <c r="BE495" s="60"/>
      <c r="BF495" s="60"/>
      <c r="BG495" s="60"/>
      <c r="BH495" s="60"/>
    </row>
    <row r="496" spans="1:60" s="63" customFormat="1" ht="15" customHeight="1" x14ac:dyDescent="0.2">
      <c r="A496" s="75"/>
      <c r="B496" s="76"/>
      <c r="C496" s="77"/>
      <c r="D496" s="78"/>
      <c r="E496" s="79"/>
      <c r="F496" s="8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60"/>
      <c r="BE496" s="60"/>
      <c r="BF496" s="60"/>
      <c r="BG496" s="60"/>
      <c r="BH496" s="60"/>
    </row>
    <row r="497" spans="1:60" s="63" customFormat="1" ht="15" customHeight="1" x14ac:dyDescent="0.2">
      <c r="A497" s="75"/>
      <c r="B497" s="76"/>
      <c r="C497" s="77"/>
      <c r="D497" s="78"/>
      <c r="E497" s="79"/>
      <c r="F497" s="8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c r="AS497" s="60"/>
      <c r="AT497" s="60"/>
      <c r="AU497" s="60"/>
      <c r="AV497" s="60"/>
      <c r="AW497" s="60"/>
      <c r="AX497" s="60"/>
      <c r="AY497" s="60"/>
      <c r="AZ497" s="60"/>
      <c r="BA497" s="60"/>
      <c r="BB497" s="60"/>
      <c r="BC497" s="60"/>
      <c r="BD497" s="60"/>
      <c r="BE497" s="60"/>
      <c r="BF497" s="60"/>
      <c r="BG497" s="60"/>
      <c r="BH497" s="60"/>
    </row>
    <row r="498" spans="1:60" s="63" customFormat="1" ht="15" customHeight="1" x14ac:dyDescent="0.2">
      <c r="A498" s="75"/>
      <c r="B498" s="76"/>
      <c r="C498" s="77"/>
      <c r="D498" s="78"/>
      <c r="E498" s="79"/>
      <c r="F498" s="8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c r="BF498" s="60"/>
      <c r="BG498" s="60"/>
      <c r="BH498" s="60"/>
    </row>
    <row r="499" spans="1:60" s="63" customFormat="1" ht="15" customHeight="1" x14ac:dyDescent="0.2">
      <c r="A499" s="75"/>
      <c r="B499" s="76"/>
      <c r="C499" s="77"/>
      <c r="D499" s="78"/>
      <c r="E499" s="79"/>
      <c r="F499" s="8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c r="AT499" s="60"/>
      <c r="AU499" s="60"/>
      <c r="AV499" s="60"/>
      <c r="AW499" s="60"/>
      <c r="AX499" s="60"/>
      <c r="AY499" s="60"/>
      <c r="AZ499" s="60"/>
      <c r="BA499" s="60"/>
      <c r="BB499" s="60"/>
      <c r="BC499" s="60"/>
      <c r="BD499" s="60"/>
      <c r="BE499" s="60"/>
      <c r="BF499" s="60"/>
      <c r="BG499" s="60"/>
      <c r="BH499" s="60"/>
    </row>
    <row r="500" spans="1:60" s="63" customFormat="1" ht="15" customHeight="1" x14ac:dyDescent="0.2">
      <c r="A500" s="75"/>
      <c r="B500" s="76"/>
      <c r="C500" s="77"/>
      <c r="D500" s="78"/>
      <c r="E500" s="79"/>
      <c r="F500" s="8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60"/>
      <c r="BE500" s="60"/>
      <c r="BF500" s="60"/>
      <c r="BG500" s="60"/>
      <c r="BH500" s="60"/>
    </row>
    <row r="501" spans="1:60" s="63" customFormat="1" ht="15" customHeight="1" x14ac:dyDescent="0.2">
      <c r="A501" s="75"/>
      <c r="B501" s="76"/>
      <c r="C501" s="77"/>
      <c r="D501" s="78"/>
      <c r="E501" s="79"/>
      <c r="F501" s="8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60"/>
      <c r="BE501" s="60"/>
      <c r="BF501" s="60"/>
      <c r="BG501" s="60"/>
      <c r="BH501" s="60"/>
    </row>
    <row r="502" spans="1:60" s="63" customFormat="1" ht="15" customHeight="1" x14ac:dyDescent="0.2">
      <c r="A502" s="75"/>
      <c r="B502" s="76"/>
      <c r="C502" s="77"/>
      <c r="D502" s="78"/>
      <c r="E502" s="79"/>
      <c r="F502" s="8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c r="BF502" s="60"/>
      <c r="BG502" s="60"/>
      <c r="BH502" s="60"/>
    </row>
    <row r="503" spans="1:60" s="63" customFormat="1" ht="15" customHeight="1" x14ac:dyDescent="0.2">
      <c r="A503" s="75"/>
      <c r="B503" s="76"/>
      <c r="C503" s="77"/>
      <c r="D503" s="78"/>
      <c r="E503" s="79"/>
      <c r="F503" s="8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c r="AS503" s="60"/>
      <c r="AT503" s="60"/>
      <c r="AU503" s="60"/>
      <c r="AV503" s="60"/>
      <c r="AW503" s="60"/>
      <c r="AX503" s="60"/>
      <c r="AY503" s="60"/>
      <c r="AZ503" s="60"/>
      <c r="BA503" s="60"/>
      <c r="BB503" s="60"/>
      <c r="BC503" s="60"/>
      <c r="BD503" s="60"/>
      <c r="BE503" s="60"/>
      <c r="BF503" s="60"/>
      <c r="BG503" s="60"/>
      <c r="BH503" s="60"/>
    </row>
    <row r="504" spans="1:60" s="63" customFormat="1" ht="15" customHeight="1" x14ac:dyDescent="0.2">
      <c r="A504" s="75"/>
      <c r="B504" s="76"/>
      <c r="C504" s="77"/>
      <c r="D504" s="78"/>
      <c r="E504" s="79"/>
      <c r="F504" s="8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c r="BF504" s="60"/>
      <c r="BG504" s="60"/>
      <c r="BH504" s="60"/>
    </row>
    <row r="505" spans="1:60" s="63" customFormat="1" ht="15" customHeight="1" x14ac:dyDescent="0.2">
      <c r="A505" s="75"/>
      <c r="B505" s="76"/>
      <c r="C505" s="77"/>
      <c r="D505" s="78"/>
      <c r="E505" s="79"/>
      <c r="F505" s="8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c r="BF505" s="60"/>
      <c r="BG505" s="60"/>
      <c r="BH505" s="60"/>
    </row>
    <row r="506" spans="1:60" s="63" customFormat="1" ht="15" customHeight="1" x14ac:dyDescent="0.2">
      <c r="A506" s="75"/>
      <c r="B506" s="76"/>
      <c r="C506" s="77"/>
      <c r="D506" s="78"/>
      <c r="E506" s="79"/>
      <c r="F506" s="8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c r="AS506" s="60"/>
      <c r="AT506" s="60"/>
      <c r="AU506" s="60"/>
      <c r="AV506" s="60"/>
      <c r="AW506" s="60"/>
      <c r="AX506" s="60"/>
      <c r="AY506" s="60"/>
      <c r="AZ506" s="60"/>
      <c r="BA506" s="60"/>
      <c r="BB506" s="60"/>
      <c r="BC506" s="60"/>
      <c r="BD506" s="60"/>
      <c r="BE506" s="60"/>
      <c r="BF506" s="60"/>
      <c r="BG506" s="60"/>
      <c r="BH506" s="60"/>
    </row>
    <row r="507" spans="1:60" s="63" customFormat="1" ht="15" customHeight="1" x14ac:dyDescent="0.2">
      <c r="A507" s="75"/>
      <c r="B507" s="76"/>
      <c r="C507" s="77"/>
      <c r="D507" s="78"/>
      <c r="E507" s="79"/>
      <c r="F507" s="8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row>
    <row r="508" spans="1:60" s="63" customFormat="1" ht="15" customHeight="1" x14ac:dyDescent="0.25">
      <c r="A508" s="283" t="s">
        <v>0</v>
      </c>
      <c r="B508" s="283"/>
      <c r="C508" s="283"/>
      <c r="D508" s="283"/>
      <c r="E508" s="283"/>
      <c r="F508" s="283"/>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row>
    <row r="509" spans="1:60" s="63" customFormat="1" ht="15" customHeight="1" x14ac:dyDescent="0.25">
      <c r="A509" s="283" t="s">
        <v>1</v>
      </c>
      <c r="B509" s="283"/>
      <c r="C509" s="283"/>
      <c r="D509" s="283"/>
      <c r="E509" s="283"/>
      <c r="F509" s="283"/>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row>
    <row r="510" spans="1:60" s="63" customFormat="1" ht="15" customHeight="1" x14ac:dyDescent="0.25">
      <c r="A510" s="284" t="s">
        <v>2</v>
      </c>
      <c r="B510" s="284"/>
      <c r="C510" s="284"/>
      <c r="D510" s="284"/>
      <c r="E510" s="284"/>
      <c r="F510" s="284"/>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row>
    <row r="511" spans="1:60" s="63" customFormat="1" ht="15" customHeight="1" x14ac:dyDescent="0.25">
      <c r="A511" s="284" t="s">
        <v>3</v>
      </c>
      <c r="B511" s="284"/>
      <c r="C511" s="284"/>
      <c r="D511" s="284"/>
      <c r="E511" s="284"/>
      <c r="F511" s="284"/>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row>
    <row r="512" spans="1:60" s="63" customFormat="1" ht="15" customHeight="1" x14ac:dyDescent="0.25">
      <c r="A512" s="3"/>
      <c r="B512" s="4"/>
      <c r="C512" s="5"/>
      <c r="D512" s="6"/>
      <c r="E512" s="7"/>
      <c r="F512" s="8"/>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row>
    <row r="513" spans="1:60" s="63" customFormat="1" ht="15" customHeight="1" x14ac:dyDescent="0.2">
      <c r="A513" s="289" t="s">
        <v>836</v>
      </c>
      <c r="B513" s="290"/>
      <c r="C513" s="290"/>
      <c r="D513" s="290"/>
      <c r="E513" s="290"/>
      <c r="F513" s="291"/>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row>
    <row r="514" spans="1:60" s="63" customFormat="1" ht="15" customHeight="1" x14ac:dyDescent="0.2">
      <c r="A514" s="292"/>
      <c r="B514" s="293"/>
      <c r="C514" s="293"/>
      <c r="D514" s="293"/>
      <c r="E514" s="293"/>
      <c r="F514" s="294"/>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row>
    <row r="515" spans="1:60" s="63" customFormat="1" ht="15" customHeight="1" x14ac:dyDescent="0.2">
      <c r="A515" s="295" t="s">
        <v>5</v>
      </c>
      <c r="B515" s="295"/>
      <c r="C515" s="295"/>
      <c r="D515" s="295"/>
      <c r="E515" s="295"/>
      <c r="F515" s="81">
        <v>3098002122.3000002</v>
      </c>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row>
    <row r="516" spans="1:60" s="63" customFormat="1" ht="15" customHeight="1" x14ac:dyDescent="0.2">
      <c r="A516" s="82"/>
      <c r="B516" s="83"/>
      <c r="C516" s="82"/>
      <c r="D516" s="82"/>
      <c r="E516" s="82"/>
      <c r="F516" s="84"/>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row>
    <row r="517" spans="1:60" s="63" customFormat="1" ht="15" customHeight="1" x14ac:dyDescent="0.2">
      <c r="A517" s="85" t="s">
        <v>6</v>
      </c>
      <c r="B517" s="85" t="s">
        <v>7</v>
      </c>
      <c r="C517" s="85" t="s">
        <v>837</v>
      </c>
      <c r="D517" s="85" t="s">
        <v>9</v>
      </c>
      <c r="E517" s="85" t="s">
        <v>10</v>
      </c>
      <c r="F517" s="85" t="s">
        <v>838</v>
      </c>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row>
    <row r="518" spans="1:60" s="63" customFormat="1" ht="15" customHeight="1" x14ac:dyDescent="0.2">
      <c r="A518" s="86"/>
      <c r="B518" s="19"/>
      <c r="C518" s="87" t="s">
        <v>839</v>
      </c>
      <c r="D518" s="88">
        <v>802473605.04999995</v>
      </c>
      <c r="E518" s="73"/>
      <c r="F518" s="89">
        <f>F515+D518</f>
        <v>3900475727.3500004</v>
      </c>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row>
    <row r="519" spans="1:60" s="63" customFormat="1" ht="15" customHeight="1" x14ac:dyDescent="0.2">
      <c r="A519" s="86"/>
      <c r="B519" s="19"/>
      <c r="C519" s="87" t="s">
        <v>840</v>
      </c>
      <c r="D519" s="88"/>
      <c r="E519" s="73"/>
      <c r="F519" s="89">
        <f>F518+D519</f>
        <v>3900475727.3500004</v>
      </c>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row>
    <row r="520" spans="1:60" s="63" customFormat="1" ht="15" customHeight="1" x14ac:dyDescent="0.2">
      <c r="A520" s="86"/>
      <c r="B520" s="19"/>
      <c r="C520" s="87" t="s">
        <v>841</v>
      </c>
      <c r="D520" s="88"/>
      <c r="E520" s="73"/>
      <c r="F520" s="89">
        <f>F519</f>
        <v>3900475727.3500004</v>
      </c>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row>
    <row r="521" spans="1:60" s="63" customFormat="1" ht="15" customHeight="1" x14ac:dyDescent="0.2">
      <c r="A521" s="90"/>
      <c r="B521" s="91"/>
      <c r="C521" s="87" t="s">
        <v>842</v>
      </c>
      <c r="D521" s="88"/>
      <c r="E521" s="88"/>
      <c r="F521" s="89">
        <f t="shared" ref="F521:F522" si="7">F520</f>
        <v>3900475727.3500004</v>
      </c>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row>
    <row r="522" spans="1:60" s="63" customFormat="1" ht="15" customHeight="1" x14ac:dyDescent="0.2">
      <c r="A522" s="90"/>
      <c r="B522" s="91"/>
      <c r="C522" s="87" t="s">
        <v>839</v>
      </c>
      <c r="D522" s="92"/>
      <c r="E522" s="93"/>
      <c r="F522" s="89">
        <f t="shared" si="7"/>
        <v>3900475727.3500004</v>
      </c>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c r="BF522" s="60"/>
      <c r="BG522" s="60"/>
      <c r="BH522" s="60"/>
    </row>
    <row r="523" spans="1:60" s="63" customFormat="1" ht="15" customHeight="1" x14ac:dyDescent="0.2">
      <c r="A523" s="94"/>
      <c r="B523" s="91"/>
      <c r="C523" s="95" t="s">
        <v>17</v>
      </c>
      <c r="D523" s="96"/>
      <c r="E523" s="73">
        <v>345400.54</v>
      </c>
      <c r="F523" s="89">
        <f>F522-E523</f>
        <v>3900130326.8100004</v>
      </c>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c r="BF523" s="60"/>
      <c r="BG523" s="60"/>
      <c r="BH523" s="60"/>
    </row>
    <row r="524" spans="1:60" s="63" customFormat="1" ht="15" customHeight="1" x14ac:dyDescent="0.2">
      <c r="A524" s="94"/>
      <c r="B524" s="91"/>
      <c r="C524" s="97" t="s">
        <v>18</v>
      </c>
      <c r="D524" s="96"/>
      <c r="E524" s="98">
        <v>590091.53</v>
      </c>
      <c r="F524" s="89">
        <f t="shared" ref="F524:F587" si="8">F523-E524</f>
        <v>3899540235.2800002</v>
      </c>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c r="BF524" s="60"/>
      <c r="BG524" s="60"/>
      <c r="BH524" s="60"/>
    </row>
    <row r="525" spans="1:60" s="63" customFormat="1" ht="15" customHeight="1" x14ac:dyDescent="0.2">
      <c r="A525" s="94"/>
      <c r="B525" s="91"/>
      <c r="C525" s="95" t="s">
        <v>20</v>
      </c>
      <c r="D525" s="96"/>
      <c r="E525" s="98">
        <v>2500</v>
      </c>
      <c r="F525" s="89">
        <f t="shared" si="8"/>
        <v>3899537735.2800002</v>
      </c>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c r="BF525" s="60"/>
      <c r="BG525" s="60"/>
      <c r="BH525" s="60"/>
    </row>
    <row r="526" spans="1:60" s="63" customFormat="1" ht="15" customHeight="1" x14ac:dyDescent="0.2">
      <c r="A526" s="94"/>
      <c r="B526" s="91"/>
      <c r="C526" s="95" t="s">
        <v>22</v>
      </c>
      <c r="D526" s="96"/>
      <c r="E526" s="98">
        <v>175</v>
      </c>
      <c r="F526" s="89">
        <f t="shared" si="8"/>
        <v>3899537560.2800002</v>
      </c>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c r="BF526" s="60"/>
      <c r="BG526" s="60"/>
      <c r="BH526" s="60"/>
    </row>
    <row r="527" spans="1:60" s="63" customFormat="1" ht="57" customHeight="1" x14ac:dyDescent="0.2">
      <c r="A527" s="33">
        <v>44531</v>
      </c>
      <c r="B527" s="39" t="s">
        <v>843</v>
      </c>
      <c r="C527" s="35" t="s">
        <v>844</v>
      </c>
      <c r="D527" s="99"/>
      <c r="E527" s="40">
        <v>12788076.460000001</v>
      </c>
      <c r="F527" s="89">
        <f t="shared" si="8"/>
        <v>3886749483.8200002</v>
      </c>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c r="BF527" s="60"/>
      <c r="BG527" s="60"/>
      <c r="BH527" s="60"/>
    </row>
    <row r="528" spans="1:60" s="63" customFormat="1" ht="30" customHeight="1" x14ac:dyDescent="0.2">
      <c r="A528" s="33">
        <v>44531</v>
      </c>
      <c r="B528" s="100" t="s">
        <v>845</v>
      </c>
      <c r="C528" s="35" t="s">
        <v>846</v>
      </c>
      <c r="D528" s="99"/>
      <c r="E528" s="40">
        <v>2362187.5699999998</v>
      </c>
      <c r="F528" s="89">
        <f t="shared" si="8"/>
        <v>3884387296.25</v>
      </c>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c r="BF528" s="60"/>
      <c r="BG528" s="60"/>
      <c r="BH528" s="60"/>
    </row>
    <row r="529" spans="1:60" s="63" customFormat="1" ht="27.75" customHeight="1" x14ac:dyDescent="0.2">
      <c r="A529" s="33">
        <v>44503</v>
      </c>
      <c r="B529" s="100">
        <v>34034</v>
      </c>
      <c r="C529" s="35" t="s">
        <v>847</v>
      </c>
      <c r="D529" s="99"/>
      <c r="E529" s="40">
        <v>3645900.23</v>
      </c>
      <c r="F529" s="89">
        <f t="shared" si="8"/>
        <v>3880741396.02</v>
      </c>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c r="BF529" s="60"/>
      <c r="BG529" s="60"/>
      <c r="BH529" s="60"/>
    </row>
    <row r="530" spans="1:60" s="63" customFormat="1" ht="35.25" customHeight="1" x14ac:dyDescent="0.2">
      <c r="A530" s="33">
        <v>44503</v>
      </c>
      <c r="B530" s="100">
        <v>34035</v>
      </c>
      <c r="C530" s="35" t="s">
        <v>848</v>
      </c>
      <c r="D530" s="99"/>
      <c r="E530" s="40">
        <v>10953692.51</v>
      </c>
      <c r="F530" s="89">
        <f t="shared" si="8"/>
        <v>3869787703.5099998</v>
      </c>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60"/>
      <c r="BE530" s="60"/>
      <c r="BF530" s="60"/>
      <c r="BG530" s="60"/>
      <c r="BH530" s="60"/>
    </row>
    <row r="531" spans="1:60" s="63" customFormat="1" ht="32.25" customHeight="1" x14ac:dyDescent="0.2">
      <c r="A531" s="33">
        <v>44503</v>
      </c>
      <c r="B531" s="100">
        <v>34036</v>
      </c>
      <c r="C531" s="35" t="s">
        <v>849</v>
      </c>
      <c r="D531" s="99"/>
      <c r="E531" s="40">
        <v>270000</v>
      </c>
      <c r="F531" s="89">
        <f t="shared" si="8"/>
        <v>3869517703.5099998</v>
      </c>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c r="BF531" s="60"/>
      <c r="BG531" s="60"/>
      <c r="BH531" s="60"/>
    </row>
    <row r="532" spans="1:60" s="63" customFormat="1" ht="34.5" customHeight="1" x14ac:dyDescent="0.2">
      <c r="A532" s="33">
        <v>44503</v>
      </c>
      <c r="B532" s="39">
        <v>34037</v>
      </c>
      <c r="C532" s="35" t="s">
        <v>850</v>
      </c>
      <c r="D532" s="99"/>
      <c r="E532" s="40">
        <v>14291990.960000001</v>
      </c>
      <c r="F532" s="89">
        <f t="shared" si="8"/>
        <v>3855225712.5499997</v>
      </c>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60"/>
      <c r="BE532" s="60"/>
      <c r="BF532" s="60"/>
      <c r="BG532" s="60"/>
      <c r="BH532" s="60"/>
    </row>
    <row r="533" spans="1:60" s="63" customFormat="1" ht="38.25" customHeight="1" x14ac:dyDescent="0.2">
      <c r="A533" s="33">
        <v>44503</v>
      </c>
      <c r="B533" s="39">
        <v>34038</v>
      </c>
      <c r="C533" s="35" t="s">
        <v>851</v>
      </c>
      <c r="D533" s="99"/>
      <c r="E533" s="40">
        <v>2338107.66</v>
      </c>
      <c r="F533" s="89">
        <f t="shared" si="8"/>
        <v>3852887604.8899999</v>
      </c>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c r="AT533" s="60"/>
      <c r="AU533" s="60"/>
      <c r="AV533" s="60"/>
      <c r="AW533" s="60"/>
      <c r="AX533" s="60"/>
      <c r="AY533" s="60"/>
      <c r="AZ533" s="60"/>
      <c r="BA533" s="60"/>
      <c r="BB533" s="60"/>
      <c r="BC533" s="60"/>
      <c r="BD533" s="60"/>
      <c r="BE533" s="60"/>
      <c r="BF533" s="60"/>
      <c r="BG533" s="60"/>
      <c r="BH533" s="60"/>
    </row>
    <row r="534" spans="1:60" s="63" customFormat="1" ht="40.5" customHeight="1" x14ac:dyDescent="0.2">
      <c r="A534" s="33">
        <v>44503</v>
      </c>
      <c r="B534" s="100" t="s">
        <v>852</v>
      </c>
      <c r="C534" s="35" t="s">
        <v>853</v>
      </c>
      <c r="D534" s="101"/>
      <c r="E534" s="40">
        <v>2039399.09</v>
      </c>
      <c r="F534" s="89">
        <f t="shared" si="8"/>
        <v>3850848205.7999997</v>
      </c>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c r="AT534" s="60"/>
      <c r="AU534" s="60"/>
      <c r="AV534" s="60"/>
      <c r="AW534" s="60"/>
      <c r="AX534" s="60"/>
      <c r="AY534" s="60"/>
      <c r="AZ534" s="60"/>
      <c r="BA534" s="60"/>
      <c r="BB534" s="60"/>
      <c r="BC534" s="60"/>
      <c r="BD534" s="60"/>
      <c r="BE534" s="60"/>
      <c r="BF534" s="60"/>
      <c r="BG534" s="60"/>
      <c r="BH534" s="60"/>
    </row>
    <row r="535" spans="1:60" s="63" customFormat="1" ht="40.5" customHeight="1" x14ac:dyDescent="0.2">
      <c r="A535" s="33">
        <v>44503</v>
      </c>
      <c r="B535" s="100" t="s">
        <v>854</v>
      </c>
      <c r="C535" s="35" t="s">
        <v>855</v>
      </c>
      <c r="D535" s="101"/>
      <c r="E535" s="40">
        <v>2204644.5299999998</v>
      </c>
      <c r="F535" s="89">
        <f t="shared" si="8"/>
        <v>3848643561.2699995</v>
      </c>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c r="BF535" s="60"/>
      <c r="BG535" s="60"/>
      <c r="BH535" s="60"/>
    </row>
    <row r="536" spans="1:60" s="63" customFormat="1" ht="35.25" customHeight="1" x14ac:dyDescent="0.2">
      <c r="A536" s="33">
        <v>44536</v>
      </c>
      <c r="B536" s="100">
        <v>34039</v>
      </c>
      <c r="C536" s="35" t="s">
        <v>856</v>
      </c>
      <c r="D536" s="101"/>
      <c r="E536" s="40">
        <v>12267081.49</v>
      </c>
      <c r="F536" s="89">
        <f t="shared" si="8"/>
        <v>3836376479.7799997</v>
      </c>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c r="AT536" s="60"/>
      <c r="AU536" s="60"/>
      <c r="AV536" s="60"/>
      <c r="AW536" s="60"/>
      <c r="AX536" s="60"/>
      <c r="AY536" s="60"/>
      <c r="AZ536" s="60"/>
      <c r="BA536" s="60"/>
      <c r="BB536" s="60"/>
      <c r="BC536" s="60"/>
      <c r="BD536" s="60"/>
      <c r="BE536" s="60"/>
      <c r="BF536" s="60"/>
      <c r="BG536" s="60"/>
      <c r="BH536" s="60"/>
    </row>
    <row r="537" spans="1:60" s="63" customFormat="1" ht="42" customHeight="1" x14ac:dyDescent="0.2">
      <c r="A537" s="33">
        <v>44538</v>
      </c>
      <c r="B537" s="100" t="s">
        <v>857</v>
      </c>
      <c r="C537" s="35" t="s">
        <v>858</v>
      </c>
      <c r="D537" s="101"/>
      <c r="E537" s="40">
        <v>6184044.3300000001</v>
      </c>
      <c r="F537" s="89">
        <f t="shared" si="8"/>
        <v>3830192435.4499998</v>
      </c>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row>
    <row r="538" spans="1:60" s="63" customFormat="1" ht="32.25" customHeight="1" x14ac:dyDescent="0.2">
      <c r="A538" s="33">
        <v>44538</v>
      </c>
      <c r="B538" s="100" t="s">
        <v>859</v>
      </c>
      <c r="C538" s="35" t="s">
        <v>860</v>
      </c>
      <c r="D538" s="101"/>
      <c r="E538" s="40">
        <v>5307467.2699999996</v>
      </c>
      <c r="F538" s="89">
        <f t="shared" si="8"/>
        <v>3824884968.1799998</v>
      </c>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c r="AS538" s="60"/>
      <c r="AT538" s="60"/>
      <c r="AU538" s="60"/>
      <c r="AV538" s="60"/>
      <c r="AW538" s="60"/>
      <c r="AX538" s="60"/>
      <c r="AY538" s="60"/>
      <c r="AZ538" s="60"/>
      <c r="BA538" s="60"/>
      <c r="BB538" s="60"/>
      <c r="BC538" s="60"/>
      <c r="BD538" s="60"/>
      <c r="BE538" s="60"/>
      <c r="BF538" s="60"/>
      <c r="BG538" s="60"/>
      <c r="BH538" s="60"/>
    </row>
    <row r="539" spans="1:60" s="63" customFormat="1" ht="65.25" customHeight="1" x14ac:dyDescent="0.2">
      <c r="A539" s="33">
        <v>44539</v>
      </c>
      <c r="B539" s="102">
        <v>34040</v>
      </c>
      <c r="C539" s="35" t="s">
        <v>861</v>
      </c>
      <c r="D539" s="101"/>
      <c r="E539" s="40">
        <v>269500</v>
      </c>
      <c r="F539" s="89">
        <f t="shared" si="8"/>
        <v>3824615468.1799998</v>
      </c>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c r="BF539" s="60"/>
      <c r="BG539" s="60"/>
      <c r="BH539" s="60"/>
    </row>
    <row r="540" spans="1:60" s="63" customFormat="1" ht="48" customHeight="1" x14ac:dyDescent="0.2">
      <c r="A540" s="33">
        <v>44540</v>
      </c>
      <c r="B540" s="100">
        <v>34041</v>
      </c>
      <c r="C540" s="35" t="s">
        <v>862</v>
      </c>
      <c r="D540" s="101"/>
      <c r="E540" s="40">
        <v>19002358.190000001</v>
      </c>
      <c r="F540" s="89">
        <f t="shared" si="8"/>
        <v>3805613109.9899998</v>
      </c>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c r="BF540" s="60"/>
      <c r="BG540" s="60"/>
      <c r="BH540" s="60"/>
    </row>
    <row r="541" spans="1:60" s="63" customFormat="1" ht="42" customHeight="1" x14ac:dyDescent="0.2">
      <c r="A541" s="33">
        <v>44540</v>
      </c>
      <c r="B541" s="100">
        <v>34042</v>
      </c>
      <c r="C541" s="35" t="s">
        <v>863</v>
      </c>
      <c r="D541" s="101"/>
      <c r="E541" s="40">
        <v>540000</v>
      </c>
      <c r="F541" s="89">
        <f t="shared" si="8"/>
        <v>3805073109.9899998</v>
      </c>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60"/>
      <c r="BE541" s="60"/>
      <c r="BF541" s="60"/>
      <c r="BG541" s="60"/>
      <c r="BH541" s="60"/>
    </row>
    <row r="542" spans="1:60" s="63" customFormat="1" ht="40.5" customHeight="1" x14ac:dyDescent="0.2">
      <c r="A542" s="33">
        <v>44540</v>
      </c>
      <c r="B542" s="100">
        <v>34043</v>
      </c>
      <c r="C542" s="35" t="s">
        <v>864</v>
      </c>
      <c r="D542" s="101"/>
      <c r="E542" s="40">
        <v>110533095.48</v>
      </c>
      <c r="F542" s="89">
        <f t="shared" si="8"/>
        <v>3694540014.5099998</v>
      </c>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c r="BC542" s="60"/>
      <c r="BD542" s="60"/>
      <c r="BE542" s="60"/>
      <c r="BF542" s="60"/>
      <c r="BG542" s="60"/>
      <c r="BH542" s="60"/>
    </row>
    <row r="543" spans="1:60" s="63" customFormat="1" ht="62.25" customHeight="1" x14ac:dyDescent="0.2">
      <c r="A543" s="33">
        <v>44540</v>
      </c>
      <c r="B543" s="100">
        <v>34044</v>
      </c>
      <c r="C543" s="35" t="s">
        <v>865</v>
      </c>
      <c r="D543" s="101"/>
      <c r="E543" s="40">
        <v>27440</v>
      </c>
      <c r="F543" s="89">
        <f t="shared" si="8"/>
        <v>3694512574.5099998</v>
      </c>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c r="AS543" s="60"/>
      <c r="AT543" s="60"/>
      <c r="AU543" s="60"/>
      <c r="AV543" s="60"/>
      <c r="AW543" s="60"/>
      <c r="AX543" s="60"/>
      <c r="AY543" s="60"/>
      <c r="AZ543" s="60"/>
      <c r="BA543" s="60"/>
      <c r="BB543" s="60"/>
      <c r="BC543" s="60"/>
      <c r="BD543" s="60"/>
      <c r="BE543" s="60"/>
      <c r="BF543" s="60"/>
      <c r="BG543" s="60"/>
      <c r="BH543" s="60"/>
    </row>
    <row r="544" spans="1:60" s="63" customFormat="1" ht="27" customHeight="1" x14ac:dyDescent="0.2">
      <c r="A544" s="33">
        <v>44540</v>
      </c>
      <c r="B544" s="100">
        <v>34045</v>
      </c>
      <c r="C544" s="35" t="s">
        <v>866</v>
      </c>
      <c r="D544" s="101"/>
      <c r="E544" s="40">
        <v>6459810.3600000003</v>
      </c>
      <c r="F544" s="89">
        <f t="shared" si="8"/>
        <v>3688052764.1499996</v>
      </c>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c r="AS544" s="60"/>
      <c r="AT544" s="60"/>
      <c r="AU544" s="60"/>
      <c r="AV544" s="60"/>
      <c r="AW544" s="60"/>
      <c r="AX544" s="60"/>
      <c r="AY544" s="60"/>
      <c r="AZ544" s="60"/>
      <c r="BA544" s="60"/>
      <c r="BB544" s="60"/>
      <c r="BC544" s="60"/>
      <c r="BD544" s="60"/>
      <c r="BE544" s="60"/>
      <c r="BF544" s="60"/>
      <c r="BG544" s="60"/>
      <c r="BH544" s="60"/>
    </row>
    <row r="545" spans="1:60" s="63" customFormat="1" ht="48.75" customHeight="1" x14ac:dyDescent="0.2">
      <c r="A545" s="33">
        <v>44540</v>
      </c>
      <c r="B545" s="100">
        <v>34046</v>
      </c>
      <c r="C545" s="35" t="s">
        <v>867</v>
      </c>
      <c r="D545" s="101"/>
      <c r="E545" s="40">
        <v>2317504.73</v>
      </c>
      <c r="F545" s="89">
        <f t="shared" si="8"/>
        <v>3685735259.4199996</v>
      </c>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c r="AS545" s="60"/>
      <c r="AT545" s="60"/>
      <c r="AU545" s="60"/>
      <c r="AV545" s="60"/>
      <c r="AW545" s="60"/>
      <c r="AX545" s="60"/>
      <c r="AY545" s="60"/>
      <c r="AZ545" s="60"/>
      <c r="BA545" s="60"/>
      <c r="BB545" s="60"/>
      <c r="BC545" s="60"/>
      <c r="BD545" s="60"/>
      <c r="BE545" s="60"/>
      <c r="BF545" s="60"/>
      <c r="BG545" s="60"/>
      <c r="BH545" s="60"/>
    </row>
    <row r="546" spans="1:60" s="63" customFormat="1" ht="45.75" customHeight="1" x14ac:dyDescent="0.2">
      <c r="A546" s="33">
        <v>44540</v>
      </c>
      <c r="B546" s="100">
        <v>34047</v>
      </c>
      <c r="C546" s="35" t="s">
        <v>868</v>
      </c>
      <c r="D546" s="103"/>
      <c r="E546" s="40">
        <v>1700937.02</v>
      </c>
      <c r="F546" s="89">
        <f t="shared" si="8"/>
        <v>3684034322.3999996</v>
      </c>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c r="BF546" s="60"/>
      <c r="BG546" s="60"/>
      <c r="BH546" s="60"/>
    </row>
    <row r="547" spans="1:60" s="63" customFormat="1" ht="61.5" customHeight="1" x14ac:dyDescent="0.2">
      <c r="A547" s="33">
        <v>44540</v>
      </c>
      <c r="B547" s="100" t="s">
        <v>869</v>
      </c>
      <c r="C547" s="35" t="s">
        <v>870</v>
      </c>
      <c r="D547" s="101"/>
      <c r="E547" s="40">
        <v>1861310</v>
      </c>
      <c r="F547" s="89">
        <f t="shared" si="8"/>
        <v>3682173012.3999996</v>
      </c>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60"/>
      <c r="BE547" s="60"/>
      <c r="BF547" s="60"/>
      <c r="BG547" s="60"/>
      <c r="BH547" s="60"/>
    </row>
    <row r="548" spans="1:60" s="63" customFormat="1" ht="45.75" customHeight="1" x14ac:dyDescent="0.2">
      <c r="A548" s="33">
        <v>44540</v>
      </c>
      <c r="B548" s="100" t="s">
        <v>871</v>
      </c>
      <c r="C548" s="35" t="s">
        <v>872</v>
      </c>
      <c r="D548" s="104"/>
      <c r="E548" s="40">
        <v>4689097.78</v>
      </c>
      <c r="F548" s="89">
        <f t="shared" si="8"/>
        <v>3677483914.6199994</v>
      </c>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c r="AS548" s="60"/>
      <c r="AT548" s="60"/>
      <c r="AU548" s="60"/>
      <c r="AV548" s="60"/>
      <c r="AW548" s="60"/>
      <c r="AX548" s="60"/>
      <c r="AY548" s="60"/>
      <c r="AZ548" s="60"/>
      <c r="BA548" s="60"/>
      <c r="BB548" s="60"/>
      <c r="BC548" s="60"/>
      <c r="BD548" s="60"/>
      <c r="BE548" s="60"/>
      <c r="BF548" s="60"/>
      <c r="BG548" s="60"/>
      <c r="BH548" s="60"/>
    </row>
    <row r="549" spans="1:60" s="63" customFormat="1" ht="57.75" customHeight="1" x14ac:dyDescent="0.2">
      <c r="A549" s="33">
        <v>44543</v>
      </c>
      <c r="B549" s="100">
        <v>34048</v>
      </c>
      <c r="C549" s="35" t="s">
        <v>873</v>
      </c>
      <c r="D549" s="101"/>
      <c r="E549" s="40">
        <v>7750957.3700000001</v>
      </c>
      <c r="F549" s="89">
        <f t="shared" si="8"/>
        <v>3669732957.2499995</v>
      </c>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60"/>
      <c r="BE549" s="60"/>
      <c r="BF549" s="60"/>
      <c r="BG549" s="60"/>
      <c r="BH549" s="60"/>
    </row>
    <row r="550" spans="1:60" s="63" customFormat="1" ht="50.25" customHeight="1" x14ac:dyDescent="0.2">
      <c r="A550" s="33">
        <v>44543</v>
      </c>
      <c r="B550" s="39">
        <v>34049</v>
      </c>
      <c r="C550" s="35" t="s">
        <v>874</v>
      </c>
      <c r="D550" s="101"/>
      <c r="E550" s="40">
        <v>23184274.41</v>
      </c>
      <c r="F550" s="89">
        <f t="shared" si="8"/>
        <v>3646548682.8399997</v>
      </c>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c r="AS550" s="60"/>
      <c r="AT550" s="60"/>
      <c r="AU550" s="60"/>
      <c r="AV550" s="60"/>
      <c r="AW550" s="60"/>
      <c r="AX550" s="60"/>
      <c r="AY550" s="60"/>
      <c r="AZ550" s="60"/>
      <c r="BA550" s="60"/>
      <c r="BB550" s="60"/>
      <c r="BC550" s="60"/>
      <c r="BD550" s="60"/>
      <c r="BE550" s="60"/>
      <c r="BF550" s="60"/>
      <c r="BG550" s="60"/>
      <c r="BH550" s="60"/>
    </row>
    <row r="551" spans="1:60" s="63" customFormat="1" ht="96" customHeight="1" x14ac:dyDescent="0.2">
      <c r="A551" s="33">
        <v>44543</v>
      </c>
      <c r="B551" s="39">
        <v>34050</v>
      </c>
      <c r="C551" s="35" t="s">
        <v>875</v>
      </c>
      <c r="D551" s="101"/>
      <c r="E551" s="40">
        <v>540000</v>
      </c>
      <c r="F551" s="89">
        <f t="shared" si="8"/>
        <v>3646008682.8399997</v>
      </c>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c r="AS551" s="60"/>
      <c r="AT551" s="60"/>
      <c r="AU551" s="60"/>
      <c r="AV551" s="60"/>
      <c r="AW551" s="60"/>
      <c r="AX551" s="60"/>
      <c r="AY551" s="60"/>
      <c r="AZ551" s="60"/>
      <c r="BA551" s="60"/>
      <c r="BB551" s="60"/>
      <c r="BC551" s="60"/>
      <c r="BD551" s="60"/>
      <c r="BE551" s="60"/>
      <c r="BF551" s="60"/>
      <c r="BG551" s="60"/>
      <c r="BH551" s="60"/>
    </row>
    <row r="552" spans="1:60" s="63" customFormat="1" ht="20.25" customHeight="1" x14ac:dyDescent="0.2">
      <c r="A552" s="33">
        <v>44543</v>
      </c>
      <c r="B552" s="39" t="s">
        <v>876</v>
      </c>
      <c r="C552" s="35" t="s">
        <v>116</v>
      </c>
      <c r="D552" s="101"/>
      <c r="E552" s="40">
        <v>0</v>
      </c>
      <c r="F552" s="89">
        <f t="shared" si="8"/>
        <v>3646008682.8399997</v>
      </c>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c r="AS552" s="60"/>
      <c r="AT552" s="60"/>
      <c r="AU552" s="60"/>
      <c r="AV552" s="60"/>
      <c r="AW552" s="60"/>
      <c r="AX552" s="60"/>
      <c r="AY552" s="60"/>
      <c r="AZ552" s="60"/>
      <c r="BA552" s="60"/>
      <c r="BB552" s="60"/>
      <c r="BC552" s="60"/>
      <c r="BD552" s="60"/>
      <c r="BE552" s="60"/>
      <c r="BF552" s="60"/>
      <c r="BG552" s="60"/>
      <c r="BH552" s="60"/>
    </row>
    <row r="553" spans="1:60" s="63" customFormat="1" ht="51" customHeight="1" x14ac:dyDescent="0.2">
      <c r="A553" s="33">
        <v>44543</v>
      </c>
      <c r="B553" s="39" t="s">
        <v>877</v>
      </c>
      <c r="C553" s="35" t="s">
        <v>878</v>
      </c>
      <c r="D553" s="101"/>
      <c r="E553" s="40">
        <v>4584105.6100000003</v>
      </c>
      <c r="F553" s="89">
        <f t="shared" si="8"/>
        <v>3641424577.2299995</v>
      </c>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c r="AS553" s="60"/>
      <c r="AT553" s="60"/>
      <c r="AU553" s="60"/>
      <c r="AV553" s="60"/>
      <c r="AW553" s="60"/>
      <c r="AX553" s="60"/>
      <c r="AY553" s="60"/>
      <c r="AZ553" s="60"/>
      <c r="BA553" s="60"/>
      <c r="BB553" s="60"/>
      <c r="BC553" s="60"/>
      <c r="BD553" s="60"/>
      <c r="BE553" s="60"/>
      <c r="BF553" s="60"/>
      <c r="BG553" s="60"/>
      <c r="BH553" s="60"/>
    </row>
    <row r="554" spans="1:60" s="63" customFormat="1" ht="51" customHeight="1" x14ac:dyDescent="0.2">
      <c r="A554" s="33">
        <v>44543</v>
      </c>
      <c r="B554" s="39" t="s">
        <v>879</v>
      </c>
      <c r="C554" s="35" t="s">
        <v>880</v>
      </c>
      <c r="D554" s="101"/>
      <c r="E554" s="40">
        <v>6631900.6900000004</v>
      </c>
      <c r="F554" s="89">
        <f t="shared" si="8"/>
        <v>3634792676.5399995</v>
      </c>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c r="AS554" s="60"/>
      <c r="AT554" s="60"/>
      <c r="AU554" s="60"/>
      <c r="AV554" s="60"/>
      <c r="AW554" s="60"/>
      <c r="AX554" s="60"/>
      <c r="AY554" s="60"/>
      <c r="AZ554" s="60"/>
      <c r="BA554" s="60"/>
      <c r="BB554" s="60"/>
      <c r="BC554" s="60"/>
      <c r="BD554" s="60"/>
      <c r="BE554" s="60"/>
      <c r="BF554" s="60"/>
      <c r="BG554" s="60"/>
      <c r="BH554" s="60"/>
    </row>
    <row r="555" spans="1:60" s="63" customFormat="1" ht="34.5" customHeight="1" x14ac:dyDescent="0.2">
      <c r="A555" s="33">
        <v>44544</v>
      </c>
      <c r="B555" s="100">
        <v>34051</v>
      </c>
      <c r="C555" s="35" t="s">
        <v>881</v>
      </c>
      <c r="D555" s="101"/>
      <c r="E555" s="40">
        <v>921162.51</v>
      </c>
      <c r="F555" s="89">
        <f t="shared" si="8"/>
        <v>3633871514.0299993</v>
      </c>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c r="AS555" s="60"/>
      <c r="AT555" s="60"/>
      <c r="AU555" s="60"/>
      <c r="AV555" s="60"/>
      <c r="AW555" s="60"/>
      <c r="AX555" s="60"/>
      <c r="AY555" s="60"/>
      <c r="AZ555" s="60"/>
      <c r="BA555" s="60"/>
      <c r="BB555" s="60"/>
      <c r="BC555" s="60"/>
      <c r="BD555" s="60"/>
      <c r="BE555" s="60"/>
      <c r="BF555" s="60"/>
      <c r="BG555" s="60"/>
      <c r="BH555" s="60"/>
    </row>
    <row r="556" spans="1:60" s="63" customFormat="1" ht="33" customHeight="1" x14ac:dyDescent="0.2">
      <c r="A556" s="33">
        <v>44544</v>
      </c>
      <c r="B556" s="100">
        <v>34052</v>
      </c>
      <c r="C556" s="35" t="s">
        <v>882</v>
      </c>
      <c r="D556" s="101"/>
      <c r="E556" s="40">
        <v>21430.02</v>
      </c>
      <c r="F556" s="89">
        <f t="shared" si="8"/>
        <v>3633850084.0099993</v>
      </c>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c r="AS556" s="60"/>
      <c r="AT556" s="60"/>
      <c r="AU556" s="60"/>
      <c r="AV556" s="60"/>
      <c r="AW556" s="60"/>
      <c r="AX556" s="60"/>
      <c r="AY556" s="60"/>
      <c r="AZ556" s="60"/>
      <c r="BA556" s="60"/>
      <c r="BB556" s="60"/>
      <c r="BC556" s="60"/>
      <c r="BD556" s="60"/>
      <c r="BE556" s="60"/>
      <c r="BF556" s="60"/>
      <c r="BG556" s="60"/>
      <c r="BH556" s="60"/>
    </row>
    <row r="557" spans="1:60" s="63" customFormat="1" ht="50.25" customHeight="1" x14ac:dyDescent="0.2">
      <c r="A557" s="33">
        <v>44544</v>
      </c>
      <c r="B557" s="105">
        <v>34053</v>
      </c>
      <c r="C557" s="51" t="s">
        <v>883</v>
      </c>
      <c r="D557" s="103"/>
      <c r="E557" s="50">
        <v>2001738.12</v>
      </c>
      <c r="F557" s="89">
        <f t="shared" si="8"/>
        <v>3631848345.8899994</v>
      </c>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c r="AU557" s="60"/>
      <c r="AV557" s="60"/>
      <c r="AW557" s="60"/>
      <c r="AX557" s="60"/>
      <c r="AY557" s="60"/>
      <c r="AZ557" s="60"/>
      <c r="BA557" s="60"/>
      <c r="BB557" s="60"/>
      <c r="BC557" s="60"/>
      <c r="BD557" s="60"/>
      <c r="BE557" s="60"/>
      <c r="BF557" s="60"/>
      <c r="BG557" s="60"/>
      <c r="BH557" s="60"/>
    </row>
    <row r="558" spans="1:60" s="63" customFormat="1" ht="51" customHeight="1" x14ac:dyDescent="0.2">
      <c r="A558" s="33">
        <v>44544</v>
      </c>
      <c r="B558" s="39" t="s">
        <v>884</v>
      </c>
      <c r="C558" s="35" t="s">
        <v>885</v>
      </c>
      <c r="D558" s="101"/>
      <c r="E558" s="40">
        <v>1711722.39</v>
      </c>
      <c r="F558" s="89">
        <f t="shared" si="8"/>
        <v>3630136623.4999995</v>
      </c>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c r="AU558" s="60"/>
      <c r="AV558" s="60"/>
      <c r="AW558" s="60"/>
      <c r="AX558" s="60"/>
      <c r="AY558" s="60"/>
      <c r="AZ558" s="60"/>
      <c r="BA558" s="60"/>
      <c r="BB558" s="60"/>
      <c r="BC558" s="60"/>
      <c r="BD558" s="60"/>
      <c r="BE558" s="60"/>
      <c r="BF558" s="60"/>
      <c r="BG558" s="60"/>
      <c r="BH558" s="60"/>
    </row>
    <row r="559" spans="1:60" s="63" customFormat="1" ht="51" customHeight="1" x14ac:dyDescent="0.2">
      <c r="A559" s="33">
        <v>44544</v>
      </c>
      <c r="B559" s="39" t="s">
        <v>886</v>
      </c>
      <c r="C559" s="35" t="s">
        <v>887</v>
      </c>
      <c r="D559" s="101"/>
      <c r="E559" s="40">
        <v>920622.96</v>
      </c>
      <c r="F559" s="89">
        <f t="shared" si="8"/>
        <v>3629216000.5399995</v>
      </c>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c r="BF559" s="60"/>
      <c r="BG559" s="60"/>
      <c r="BH559" s="60"/>
    </row>
    <row r="560" spans="1:60" s="63" customFormat="1" ht="51" customHeight="1" x14ac:dyDescent="0.2">
      <c r="A560" s="33">
        <v>44544</v>
      </c>
      <c r="B560" s="39" t="s">
        <v>888</v>
      </c>
      <c r="C560" s="35" t="s">
        <v>889</v>
      </c>
      <c r="D560" s="101"/>
      <c r="E560" s="40">
        <v>2061345.82</v>
      </c>
      <c r="F560" s="89">
        <f t="shared" si="8"/>
        <v>3627154654.7199993</v>
      </c>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c r="AU560" s="60"/>
      <c r="AV560" s="60"/>
      <c r="AW560" s="60"/>
      <c r="AX560" s="60"/>
      <c r="AY560" s="60"/>
      <c r="AZ560" s="60"/>
      <c r="BA560" s="60"/>
      <c r="BB560" s="60"/>
      <c r="BC560" s="60"/>
      <c r="BD560" s="60"/>
      <c r="BE560" s="60"/>
      <c r="BF560" s="60"/>
      <c r="BG560" s="60"/>
      <c r="BH560" s="60"/>
    </row>
    <row r="561" spans="1:60" s="63" customFormat="1" ht="30.75" customHeight="1" x14ac:dyDescent="0.2">
      <c r="A561" s="65">
        <v>44544</v>
      </c>
      <c r="B561" s="106" t="s">
        <v>890</v>
      </c>
      <c r="C561" s="51" t="s">
        <v>891</v>
      </c>
      <c r="D561" s="103"/>
      <c r="E561" s="107">
        <v>1714152.29</v>
      </c>
      <c r="F561" s="89">
        <f t="shared" si="8"/>
        <v>3625440502.4299994</v>
      </c>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c r="AS561" s="60"/>
      <c r="AT561" s="60"/>
      <c r="AU561" s="60"/>
      <c r="AV561" s="60"/>
      <c r="AW561" s="60"/>
      <c r="AX561" s="60"/>
      <c r="AY561" s="60"/>
      <c r="AZ561" s="60"/>
      <c r="BA561" s="60"/>
      <c r="BB561" s="60"/>
      <c r="BC561" s="60"/>
      <c r="BD561" s="60"/>
      <c r="BE561" s="60"/>
      <c r="BF561" s="60"/>
      <c r="BG561" s="60"/>
      <c r="BH561" s="60"/>
    </row>
    <row r="562" spans="1:60" s="63" customFormat="1" ht="45" customHeight="1" x14ac:dyDescent="0.2">
      <c r="A562" s="108">
        <v>44545</v>
      </c>
      <c r="B562" s="39">
        <v>34054</v>
      </c>
      <c r="C562" s="35" t="s">
        <v>892</v>
      </c>
      <c r="D562" s="101"/>
      <c r="E562" s="40">
        <v>104630816.44</v>
      </c>
      <c r="F562" s="89">
        <f t="shared" si="8"/>
        <v>3520809685.9899993</v>
      </c>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c r="AU562" s="60"/>
      <c r="AV562" s="60"/>
      <c r="AW562" s="60"/>
      <c r="AX562" s="60"/>
      <c r="AY562" s="60"/>
      <c r="AZ562" s="60"/>
      <c r="BA562" s="60"/>
      <c r="BB562" s="60"/>
      <c r="BC562" s="60"/>
      <c r="BD562" s="60"/>
      <c r="BE562" s="60"/>
      <c r="BF562" s="60"/>
      <c r="BG562" s="60"/>
      <c r="BH562" s="60"/>
    </row>
    <row r="563" spans="1:60" s="63" customFormat="1" ht="45.75" customHeight="1" x14ac:dyDescent="0.2">
      <c r="A563" s="108">
        <v>44545</v>
      </c>
      <c r="B563" s="39">
        <v>34055</v>
      </c>
      <c r="C563" s="35" t="s">
        <v>893</v>
      </c>
      <c r="D563" s="101"/>
      <c r="E563" s="40">
        <v>60000</v>
      </c>
      <c r="F563" s="89">
        <f t="shared" si="8"/>
        <v>3520749685.9899993</v>
      </c>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c r="AU563" s="60"/>
      <c r="AV563" s="60"/>
      <c r="AW563" s="60"/>
      <c r="AX563" s="60"/>
      <c r="AY563" s="60"/>
      <c r="AZ563" s="60"/>
      <c r="BA563" s="60"/>
      <c r="BB563" s="60"/>
      <c r="BC563" s="60"/>
      <c r="BD563" s="60"/>
      <c r="BE563" s="60"/>
      <c r="BF563" s="60"/>
      <c r="BG563" s="60"/>
      <c r="BH563" s="60"/>
    </row>
    <row r="564" spans="1:60" s="63" customFormat="1" ht="51" customHeight="1" x14ac:dyDescent="0.2">
      <c r="A564" s="108">
        <v>44545</v>
      </c>
      <c r="B564" s="39" t="s">
        <v>894</v>
      </c>
      <c r="C564" s="35" t="s">
        <v>895</v>
      </c>
      <c r="D564" s="101"/>
      <c r="E564" s="40">
        <v>872515.47</v>
      </c>
      <c r="F564" s="89">
        <f t="shared" si="8"/>
        <v>3519877170.5199995</v>
      </c>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c r="AU564" s="60"/>
      <c r="AV564" s="60"/>
      <c r="AW564" s="60"/>
      <c r="AX564" s="60"/>
      <c r="AY564" s="60"/>
      <c r="AZ564" s="60"/>
      <c r="BA564" s="60"/>
      <c r="BB564" s="60"/>
      <c r="BC564" s="60"/>
      <c r="BD564" s="60"/>
      <c r="BE564" s="60"/>
      <c r="BF564" s="60"/>
      <c r="BG564" s="60"/>
      <c r="BH564" s="60"/>
    </row>
    <row r="565" spans="1:60" s="63" customFormat="1" ht="51" customHeight="1" x14ac:dyDescent="0.2">
      <c r="A565" s="108">
        <v>44546</v>
      </c>
      <c r="B565" s="39">
        <v>34056</v>
      </c>
      <c r="C565" s="35" t="s">
        <v>896</v>
      </c>
      <c r="D565" s="101"/>
      <c r="E565" s="40">
        <v>34401475.369999997</v>
      </c>
      <c r="F565" s="89">
        <f t="shared" si="8"/>
        <v>3485475695.1499996</v>
      </c>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60"/>
      <c r="BE565" s="60"/>
      <c r="BF565" s="60"/>
      <c r="BG565" s="60"/>
      <c r="BH565" s="60"/>
    </row>
    <row r="566" spans="1:60" s="63" customFormat="1" ht="51" customHeight="1" x14ac:dyDescent="0.2">
      <c r="A566" s="108">
        <v>44546</v>
      </c>
      <c r="B566" s="39">
        <v>34057</v>
      </c>
      <c r="C566" s="35" t="s">
        <v>897</v>
      </c>
      <c r="D566" s="101"/>
      <c r="E566" s="40">
        <v>3374786.96</v>
      </c>
      <c r="F566" s="89">
        <f t="shared" si="8"/>
        <v>3482100908.1899996</v>
      </c>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row>
    <row r="567" spans="1:60" s="63" customFormat="1" ht="28.5" customHeight="1" x14ac:dyDescent="0.2">
      <c r="A567" s="108">
        <v>44546</v>
      </c>
      <c r="B567" s="39">
        <v>34058</v>
      </c>
      <c r="C567" s="35" t="s">
        <v>898</v>
      </c>
      <c r="D567" s="101"/>
      <c r="E567" s="40">
        <v>924494.18</v>
      </c>
      <c r="F567" s="89">
        <f t="shared" si="8"/>
        <v>3481176414.0099998</v>
      </c>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c r="AU567" s="60"/>
      <c r="AV567" s="60"/>
      <c r="AW567" s="60"/>
      <c r="AX567" s="60"/>
      <c r="AY567" s="60"/>
      <c r="AZ567" s="60"/>
      <c r="BA567" s="60"/>
      <c r="BB567" s="60"/>
      <c r="BC567" s="60"/>
      <c r="BD567" s="60"/>
      <c r="BE567" s="60"/>
      <c r="BF567" s="60"/>
      <c r="BG567" s="60"/>
      <c r="BH567" s="60"/>
    </row>
    <row r="568" spans="1:60" s="63" customFormat="1" ht="34.5" customHeight="1" x14ac:dyDescent="0.2">
      <c r="A568" s="108">
        <v>44546</v>
      </c>
      <c r="B568" s="39">
        <v>34059</v>
      </c>
      <c r="C568" s="35" t="s">
        <v>899</v>
      </c>
      <c r="D568" s="101"/>
      <c r="E568" s="40">
        <v>300377.08</v>
      </c>
      <c r="F568" s="89">
        <f t="shared" si="8"/>
        <v>3480876036.9299998</v>
      </c>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row>
    <row r="569" spans="1:60" s="63" customFormat="1" ht="32.25" customHeight="1" x14ac:dyDescent="0.2">
      <c r="A569" s="108">
        <v>44546</v>
      </c>
      <c r="B569" s="39">
        <v>34060</v>
      </c>
      <c r="C569" s="35" t="s">
        <v>900</v>
      </c>
      <c r="D569" s="101"/>
      <c r="E569" s="40">
        <v>93049.53</v>
      </c>
      <c r="F569" s="89">
        <f t="shared" si="8"/>
        <v>3480782987.3999996</v>
      </c>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row>
    <row r="570" spans="1:60" s="63" customFormat="1" ht="69" customHeight="1" x14ac:dyDescent="0.2">
      <c r="A570" s="108">
        <v>44546</v>
      </c>
      <c r="B570" s="39" t="s">
        <v>901</v>
      </c>
      <c r="C570" s="35" t="s">
        <v>902</v>
      </c>
      <c r="D570" s="101"/>
      <c r="E570" s="40">
        <v>1328260.83</v>
      </c>
      <c r="F570" s="89">
        <f t="shared" si="8"/>
        <v>3479454726.5699997</v>
      </c>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row>
    <row r="571" spans="1:60" s="63" customFormat="1" ht="67.5" customHeight="1" x14ac:dyDescent="0.2">
      <c r="A571" s="108">
        <v>44546</v>
      </c>
      <c r="B571" s="39" t="s">
        <v>903</v>
      </c>
      <c r="C571" s="35" t="s">
        <v>904</v>
      </c>
      <c r="D571" s="101"/>
      <c r="E571" s="40">
        <v>540000</v>
      </c>
      <c r="F571" s="89">
        <f t="shared" si="8"/>
        <v>3478914726.5699997</v>
      </c>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row>
    <row r="572" spans="1:60" s="63" customFormat="1" ht="59.25" customHeight="1" x14ac:dyDescent="0.2">
      <c r="A572" s="108">
        <v>44546</v>
      </c>
      <c r="B572" s="39" t="s">
        <v>905</v>
      </c>
      <c r="C572" s="35" t="s">
        <v>906</v>
      </c>
      <c r="D572" s="101"/>
      <c r="E572" s="40">
        <v>5698125.1399999997</v>
      </c>
      <c r="F572" s="89">
        <f t="shared" si="8"/>
        <v>3473216601.4299998</v>
      </c>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row>
    <row r="573" spans="1:60" s="63" customFormat="1" ht="50.25" customHeight="1" x14ac:dyDescent="0.2">
      <c r="A573" s="108">
        <v>44546</v>
      </c>
      <c r="B573" s="39" t="s">
        <v>907</v>
      </c>
      <c r="C573" s="35" t="s">
        <v>908</v>
      </c>
      <c r="D573" s="101"/>
      <c r="E573" s="40">
        <v>826782.25</v>
      </c>
      <c r="F573" s="89">
        <f t="shared" si="8"/>
        <v>3472389819.1799998</v>
      </c>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c r="AU573" s="60"/>
      <c r="AV573" s="60"/>
      <c r="AW573" s="60"/>
      <c r="AX573" s="60"/>
      <c r="AY573" s="60"/>
      <c r="AZ573" s="60"/>
      <c r="BA573" s="60"/>
      <c r="BB573" s="60"/>
      <c r="BC573" s="60"/>
      <c r="BD573" s="60"/>
      <c r="BE573" s="60"/>
      <c r="BF573" s="60"/>
      <c r="BG573" s="60"/>
      <c r="BH573" s="60"/>
    </row>
    <row r="574" spans="1:60" s="63" customFormat="1" ht="73.5" customHeight="1" x14ac:dyDescent="0.2">
      <c r="A574" s="108">
        <v>44546</v>
      </c>
      <c r="B574" s="39" t="s">
        <v>909</v>
      </c>
      <c r="C574" s="35" t="s">
        <v>910</v>
      </c>
      <c r="D574" s="101"/>
      <c r="E574" s="40">
        <v>15726689.07</v>
      </c>
      <c r="F574" s="89">
        <f t="shared" si="8"/>
        <v>3456663130.1099997</v>
      </c>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c r="AU574" s="60"/>
      <c r="AV574" s="60"/>
      <c r="AW574" s="60"/>
      <c r="AX574" s="60"/>
      <c r="AY574" s="60"/>
      <c r="AZ574" s="60"/>
      <c r="BA574" s="60"/>
      <c r="BB574" s="60"/>
      <c r="BC574" s="60"/>
      <c r="BD574" s="60"/>
      <c r="BE574" s="60"/>
      <c r="BF574" s="60"/>
      <c r="BG574" s="60"/>
      <c r="BH574" s="60"/>
    </row>
    <row r="575" spans="1:60" s="63" customFormat="1" ht="36.75" customHeight="1" x14ac:dyDescent="0.2">
      <c r="A575" s="108">
        <v>44547</v>
      </c>
      <c r="B575" s="39">
        <v>34061</v>
      </c>
      <c r="C575" s="35" t="s">
        <v>911</v>
      </c>
      <c r="D575" s="101"/>
      <c r="E575" s="40">
        <v>504133.41</v>
      </c>
      <c r="F575" s="89">
        <f t="shared" si="8"/>
        <v>3456158996.6999998</v>
      </c>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c r="AU575" s="60"/>
      <c r="AV575" s="60"/>
      <c r="AW575" s="60"/>
      <c r="AX575" s="60"/>
      <c r="AY575" s="60"/>
      <c r="AZ575" s="60"/>
      <c r="BA575" s="60"/>
      <c r="BB575" s="60"/>
      <c r="BC575" s="60"/>
      <c r="BD575" s="60"/>
      <c r="BE575" s="60"/>
      <c r="BF575" s="60"/>
      <c r="BG575" s="60"/>
      <c r="BH575" s="60"/>
    </row>
    <row r="576" spans="1:60" s="63" customFormat="1" ht="40.5" customHeight="1" x14ac:dyDescent="0.2">
      <c r="A576" s="108">
        <v>44547</v>
      </c>
      <c r="B576" s="39" t="s">
        <v>912</v>
      </c>
      <c r="C576" s="35" t="s">
        <v>913</v>
      </c>
      <c r="D576" s="101"/>
      <c r="E576" s="40">
        <v>5080914.91</v>
      </c>
      <c r="F576" s="89">
        <f t="shared" si="8"/>
        <v>3451078081.79</v>
      </c>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c r="AU576" s="60"/>
      <c r="AV576" s="60"/>
      <c r="AW576" s="60"/>
      <c r="AX576" s="60"/>
      <c r="AY576" s="60"/>
      <c r="AZ576" s="60"/>
      <c r="BA576" s="60"/>
      <c r="BB576" s="60"/>
      <c r="BC576" s="60"/>
      <c r="BD576" s="60"/>
      <c r="BE576" s="60"/>
      <c r="BF576" s="60"/>
      <c r="BG576" s="60"/>
      <c r="BH576" s="60"/>
    </row>
    <row r="577" spans="1:60" s="63" customFormat="1" ht="43.5" customHeight="1" x14ac:dyDescent="0.2">
      <c r="A577" s="108">
        <v>44547</v>
      </c>
      <c r="B577" s="39" t="s">
        <v>914</v>
      </c>
      <c r="C577" s="35" t="s">
        <v>915</v>
      </c>
      <c r="D577" s="101"/>
      <c r="E577" s="40">
        <v>56461793.759999998</v>
      </c>
      <c r="F577" s="89">
        <f t="shared" si="8"/>
        <v>3394616288.0299997</v>
      </c>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c r="AS577" s="60"/>
      <c r="AT577" s="60"/>
      <c r="AU577" s="60"/>
      <c r="AV577" s="60"/>
      <c r="AW577" s="60"/>
      <c r="AX577" s="60"/>
      <c r="AY577" s="60"/>
      <c r="AZ577" s="60"/>
      <c r="BA577" s="60"/>
      <c r="BB577" s="60"/>
      <c r="BC577" s="60"/>
      <c r="BD577" s="60"/>
      <c r="BE577" s="60"/>
      <c r="BF577" s="60"/>
      <c r="BG577" s="60"/>
      <c r="BH577" s="60"/>
    </row>
    <row r="578" spans="1:60" s="63" customFormat="1" ht="49.5" customHeight="1" x14ac:dyDescent="0.2">
      <c r="A578" s="108">
        <v>44547</v>
      </c>
      <c r="B578" s="39" t="s">
        <v>916</v>
      </c>
      <c r="C578" s="35" t="s">
        <v>917</v>
      </c>
      <c r="D578" s="101"/>
      <c r="E578" s="40">
        <v>6111485.7800000003</v>
      </c>
      <c r="F578" s="89">
        <f t="shared" si="8"/>
        <v>3388504802.2499995</v>
      </c>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row>
    <row r="579" spans="1:60" s="63" customFormat="1" ht="99" customHeight="1" x14ac:dyDescent="0.2">
      <c r="A579" s="108">
        <v>44550</v>
      </c>
      <c r="B579" s="100">
        <v>34062</v>
      </c>
      <c r="C579" s="35" t="s">
        <v>918</v>
      </c>
      <c r="D579" s="101"/>
      <c r="E579" s="40">
        <v>645600</v>
      </c>
      <c r="F579" s="89">
        <f t="shared" si="8"/>
        <v>3387859202.2499995</v>
      </c>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row>
    <row r="580" spans="1:60" s="63" customFormat="1" ht="74.25" customHeight="1" x14ac:dyDescent="0.2">
      <c r="A580" s="108">
        <v>44551</v>
      </c>
      <c r="B580" s="39">
        <v>34063</v>
      </c>
      <c r="C580" s="35" t="s">
        <v>919</v>
      </c>
      <c r="D580" s="101"/>
      <c r="E580" s="40">
        <v>116620</v>
      </c>
      <c r="F580" s="89">
        <f t="shared" si="8"/>
        <v>3387742582.2499995</v>
      </c>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row>
    <row r="581" spans="1:60" ht="18.75" customHeight="1" x14ac:dyDescent="0.2">
      <c r="A581" s="108">
        <v>44551</v>
      </c>
      <c r="B581" s="39">
        <v>34064</v>
      </c>
      <c r="C581" s="35" t="s">
        <v>116</v>
      </c>
      <c r="D581" s="101"/>
      <c r="E581" s="40">
        <v>0</v>
      </c>
      <c r="F581" s="89">
        <f t="shared" si="8"/>
        <v>3387742582.2499995</v>
      </c>
    </row>
    <row r="582" spans="1:60" ht="33" customHeight="1" x14ac:dyDescent="0.2">
      <c r="A582" s="108">
        <v>44551</v>
      </c>
      <c r="B582" s="39">
        <v>34065</v>
      </c>
      <c r="C582" s="35" t="s">
        <v>920</v>
      </c>
      <c r="D582" s="101"/>
      <c r="E582" s="40">
        <v>2814502.66</v>
      </c>
      <c r="F582" s="89">
        <f t="shared" si="8"/>
        <v>3384928079.5899997</v>
      </c>
    </row>
    <row r="583" spans="1:60" ht="49.5" customHeight="1" x14ac:dyDescent="0.2">
      <c r="A583" s="108">
        <v>44551</v>
      </c>
      <c r="B583" s="39" t="s">
        <v>921</v>
      </c>
      <c r="C583" s="35" t="s">
        <v>922</v>
      </c>
      <c r="D583" s="101"/>
      <c r="E583" s="40">
        <v>10029388.24</v>
      </c>
      <c r="F583" s="89">
        <f t="shared" si="8"/>
        <v>3374898691.3499999</v>
      </c>
    </row>
    <row r="584" spans="1:60" ht="54" customHeight="1" x14ac:dyDescent="0.2">
      <c r="A584" s="108">
        <v>44551</v>
      </c>
      <c r="B584" s="39" t="s">
        <v>923</v>
      </c>
      <c r="C584" s="35" t="s">
        <v>924</v>
      </c>
      <c r="D584" s="101"/>
      <c r="E584" s="40">
        <v>678569.08</v>
      </c>
      <c r="F584" s="89">
        <f t="shared" si="8"/>
        <v>3374220122.27</v>
      </c>
    </row>
    <row r="585" spans="1:60" ht="39" customHeight="1" x14ac:dyDescent="0.2">
      <c r="A585" s="108">
        <v>44551</v>
      </c>
      <c r="B585" s="39" t="s">
        <v>925</v>
      </c>
      <c r="C585" s="35" t="s">
        <v>926</v>
      </c>
      <c r="D585" s="101"/>
      <c r="E585" s="40">
        <v>418303.99</v>
      </c>
      <c r="F585" s="89">
        <f t="shared" si="8"/>
        <v>3373801818.2800002</v>
      </c>
      <c r="H585" s="109"/>
    </row>
    <row r="586" spans="1:60" ht="43.5" customHeight="1" x14ac:dyDescent="0.2">
      <c r="A586" s="110">
        <v>44551</v>
      </c>
      <c r="B586" s="106" t="s">
        <v>927</v>
      </c>
      <c r="C586" s="51" t="s">
        <v>928</v>
      </c>
      <c r="D586" s="103"/>
      <c r="E586" s="50">
        <v>4396414.03</v>
      </c>
      <c r="F586" s="89">
        <f t="shared" si="8"/>
        <v>3369405404.25</v>
      </c>
      <c r="H586" s="109"/>
    </row>
    <row r="587" spans="1:60" ht="50.25" customHeight="1" x14ac:dyDescent="0.2">
      <c r="A587" s="108">
        <v>44552</v>
      </c>
      <c r="B587" s="39">
        <v>34066</v>
      </c>
      <c r="C587" s="35" t="s">
        <v>929</v>
      </c>
      <c r="D587" s="101"/>
      <c r="E587" s="40">
        <v>26260655.190000001</v>
      </c>
      <c r="F587" s="89">
        <f t="shared" si="8"/>
        <v>3343144749.0599999</v>
      </c>
      <c r="H587" s="109"/>
    </row>
    <row r="588" spans="1:60" ht="48.75" customHeight="1" x14ac:dyDescent="0.2">
      <c r="A588" s="108">
        <v>44552</v>
      </c>
      <c r="B588" s="39" t="s">
        <v>930</v>
      </c>
      <c r="C588" s="35" t="s">
        <v>931</v>
      </c>
      <c r="D588" s="101"/>
      <c r="E588" s="40">
        <v>2853480.31</v>
      </c>
      <c r="F588" s="89">
        <f t="shared" ref="F588:F599" si="9">F587-E588</f>
        <v>3340291268.75</v>
      </c>
    </row>
    <row r="589" spans="1:60" ht="50.25" customHeight="1" x14ac:dyDescent="0.2">
      <c r="A589" s="110">
        <v>44552</v>
      </c>
      <c r="B589" s="106" t="s">
        <v>932</v>
      </c>
      <c r="C589" s="51" t="s">
        <v>933</v>
      </c>
      <c r="D589" s="103"/>
      <c r="E589" s="50">
        <v>1696653.57</v>
      </c>
      <c r="F589" s="89">
        <f t="shared" si="9"/>
        <v>3338594615.1799998</v>
      </c>
      <c r="H589" s="109"/>
    </row>
    <row r="590" spans="1:60" ht="61.5" customHeight="1" x14ac:dyDescent="0.2">
      <c r="A590" s="108">
        <v>44553</v>
      </c>
      <c r="B590" s="39">
        <v>34067</v>
      </c>
      <c r="C590" s="35" t="s">
        <v>934</v>
      </c>
      <c r="D590" s="101"/>
      <c r="E590" s="40">
        <v>270000</v>
      </c>
      <c r="F590" s="89">
        <f t="shared" si="9"/>
        <v>3338324615.1799998</v>
      </c>
    </row>
    <row r="591" spans="1:60" ht="80.25" customHeight="1" x14ac:dyDescent="0.2">
      <c r="A591" s="108">
        <v>44557</v>
      </c>
      <c r="B591" s="39">
        <v>34068</v>
      </c>
      <c r="C591" s="35" t="s">
        <v>935</v>
      </c>
      <c r="D591" s="101"/>
      <c r="E591" s="40">
        <v>270000</v>
      </c>
      <c r="F591" s="89">
        <f t="shared" si="9"/>
        <v>3338054615.1799998</v>
      </c>
    </row>
    <row r="592" spans="1:60" ht="61.5" customHeight="1" x14ac:dyDescent="0.2">
      <c r="A592" s="108">
        <v>44557</v>
      </c>
      <c r="B592" s="39" t="s">
        <v>936</v>
      </c>
      <c r="C592" s="35" t="s">
        <v>937</v>
      </c>
      <c r="D592" s="101"/>
      <c r="E592" s="40">
        <v>9763985.4700000007</v>
      </c>
      <c r="F592" s="89">
        <f t="shared" si="9"/>
        <v>3328290629.71</v>
      </c>
    </row>
    <row r="593" spans="1:9" ht="39.75" customHeight="1" x14ac:dyDescent="0.2">
      <c r="A593" s="108">
        <v>44557</v>
      </c>
      <c r="B593" s="39" t="s">
        <v>938</v>
      </c>
      <c r="C593" s="35" t="s">
        <v>939</v>
      </c>
      <c r="D593" s="101"/>
      <c r="E593" s="40">
        <v>1486975.5</v>
      </c>
      <c r="F593" s="89">
        <f t="shared" si="9"/>
        <v>3326803654.21</v>
      </c>
    </row>
    <row r="594" spans="1:9" ht="55.5" customHeight="1" x14ac:dyDescent="0.2">
      <c r="A594" s="108">
        <v>44557</v>
      </c>
      <c r="B594" s="39" t="s">
        <v>940</v>
      </c>
      <c r="C594" s="35" t="s">
        <v>941</v>
      </c>
      <c r="D594" s="101"/>
      <c r="E594" s="40">
        <v>678027.42</v>
      </c>
      <c r="F594" s="89">
        <f t="shared" si="9"/>
        <v>3326125626.79</v>
      </c>
      <c r="G594" s="111"/>
      <c r="I594" s="1" t="s">
        <v>942</v>
      </c>
    </row>
    <row r="595" spans="1:9" s="1" customFormat="1" ht="38.25" customHeight="1" x14ac:dyDescent="0.2">
      <c r="A595" s="110">
        <v>44557</v>
      </c>
      <c r="B595" s="106" t="s">
        <v>943</v>
      </c>
      <c r="C595" s="51" t="s">
        <v>944</v>
      </c>
      <c r="D595" s="103"/>
      <c r="E595" s="50">
        <v>36940779.43</v>
      </c>
      <c r="F595" s="89">
        <f t="shared" si="9"/>
        <v>3289184847.3600001</v>
      </c>
    </row>
    <row r="596" spans="1:9" s="1" customFormat="1" ht="46.5" customHeight="1" x14ac:dyDescent="0.2">
      <c r="A596" s="108">
        <v>44558</v>
      </c>
      <c r="B596" s="39" t="s">
        <v>945</v>
      </c>
      <c r="C596" s="35" t="s">
        <v>946</v>
      </c>
      <c r="D596" s="101"/>
      <c r="E596" s="40">
        <v>2869600.47</v>
      </c>
      <c r="F596" s="89">
        <f t="shared" si="9"/>
        <v>3286315246.8900003</v>
      </c>
    </row>
    <row r="597" spans="1:9" s="1" customFormat="1" ht="46.5" customHeight="1" x14ac:dyDescent="0.2">
      <c r="A597" s="108">
        <v>44558</v>
      </c>
      <c r="B597" s="39" t="s">
        <v>947</v>
      </c>
      <c r="C597" s="35" t="s">
        <v>948</v>
      </c>
      <c r="D597" s="101"/>
      <c r="E597" s="40">
        <v>2385231.4300000002</v>
      </c>
      <c r="F597" s="89">
        <f t="shared" si="9"/>
        <v>3283930015.4600005</v>
      </c>
    </row>
    <row r="598" spans="1:9" s="1" customFormat="1" ht="52.5" customHeight="1" x14ac:dyDescent="0.2">
      <c r="A598" s="108">
        <v>44558</v>
      </c>
      <c r="B598" s="39" t="s">
        <v>949</v>
      </c>
      <c r="C598" s="35" t="s">
        <v>950</v>
      </c>
      <c r="D598" s="101"/>
      <c r="E598" s="40">
        <v>376628.33</v>
      </c>
      <c r="F598" s="89">
        <f t="shared" si="9"/>
        <v>3283553387.1300006</v>
      </c>
    </row>
    <row r="599" spans="1:9" s="1" customFormat="1" ht="46.5" customHeight="1" x14ac:dyDescent="0.2">
      <c r="A599" s="108">
        <v>44558</v>
      </c>
      <c r="B599" s="39" t="s">
        <v>951</v>
      </c>
      <c r="C599" s="35" t="s">
        <v>952</v>
      </c>
      <c r="D599" s="101"/>
      <c r="E599" s="40">
        <v>1340770.7</v>
      </c>
      <c r="F599" s="89">
        <f t="shared" si="9"/>
        <v>3282212616.4300008</v>
      </c>
    </row>
    <row r="600" spans="1:9" s="1" customFormat="1" ht="15" customHeight="1" x14ac:dyDescent="0.2">
      <c r="A600" s="112"/>
      <c r="B600" s="113"/>
      <c r="C600" s="77"/>
      <c r="D600" s="114"/>
      <c r="E600" s="79"/>
      <c r="F600" s="115"/>
    </row>
    <row r="601" spans="1:9" s="1" customFormat="1" ht="15" customHeight="1" x14ac:dyDescent="0.2">
      <c r="A601" s="112"/>
      <c r="B601" s="113"/>
      <c r="C601" s="77"/>
      <c r="D601" s="114"/>
      <c r="E601" s="79"/>
      <c r="F601" s="115"/>
    </row>
    <row r="602" spans="1:9" s="1" customFormat="1" ht="15" customHeight="1" x14ac:dyDescent="0.2">
      <c r="A602" s="112"/>
      <c r="B602" s="113"/>
      <c r="C602" s="77"/>
      <c r="D602" s="114"/>
      <c r="E602" s="79"/>
      <c r="F602" s="115"/>
    </row>
    <row r="603" spans="1:9" s="1" customFormat="1" ht="15" customHeight="1" x14ac:dyDescent="0.2">
      <c r="A603" s="112"/>
      <c r="B603" s="113"/>
      <c r="C603" s="77"/>
      <c r="D603" s="114"/>
      <c r="E603" s="79"/>
      <c r="F603" s="115"/>
    </row>
    <row r="604" spans="1:9" s="1" customFormat="1" ht="15" customHeight="1" x14ac:dyDescent="0.2">
      <c r="A604" s="112"/>
      <c r="B604" s="113"/>
      <c r="C604" s="77"/>
      <c r="D604" s="114"/>
      <c r="E604" s="79"/>
      <c r="F604" s="115"/>
    </row>
    <row r="605" spans="1:9" s="1" customFormat="1" ht="15" customHeight="1" x14ac:dyDescent="0.2">
      <c r="A605" s="112"/>
      <c r="B605" s="113"/>
      <c r="C605" s="77"/>
      <c r="D605" s="114"/>
      <c r="E605" s="79"/>
      <c r="F605" s="115"/>
    </row>
    <row r="606" spans="1:9" s="1" customFormat="1" ht="15" customHeight="1" x14ac:dyDescent="0.2">
      <c r="A606" s="112"/>
      <c r="B606" s="113"/>
      <c r="C606" s="77"/>
      <c r="D606" s="114"/>
      <c r="E606" s="79"/>
      <c r="F606" s="115"/>
    </row>
    <row r="607" spans="1:9" s="1" customFormat="1" ht="15" customHeight="1" x14ac:dyDescent="0.2">
      <c r="A607" s="112"/>
      <c r="B607" s="113"/>
      <c r="C607" s="77"/>
      <c r="D607" s="114"/>
      <c r="E607" s="79"/>
      <c r="F607" s="115"/>
    </row>
    <row r="608" spans="1:9" s="1" customFormat="1" ht="15" customHeight="1" x14ac:dyDescent="0.2">
      <c r="A608" s="112"/>
      <c r="B608" s="113"/>
      <c r="C608" s="77"/>
      <c r="D608" s="114"/>
      <c r="E608" s="79"/>
      <c r="F608" s="115"/>
    </row>
    <row r="609" spans="1:8" s="1" customFormat="1" ht="15" customHeight="1" x14ac:dyDescent="0.2">
      <c r="A609" s="112"/>
      <c r="B609" s="113"/>
      <c r="C609" s="77"/>
      <c r="D609" s="114"/>
      <c r="E609" s="79"/>
      <c r="F609" s="115"/>
    </row>
    <row r="610" spans="1:8" s="1" customFormat="1" ht="15" customHeight="1" x14ac:dyDescent="0.2">
      <c r="A610" s="112"/>
      <c r="B610" s="113"/>
      <c r="C610" s="77"/>
      <c r="D610" s="114"/>
      <c r="E610" s="79"/>
      <c r="F610" s="115"/>
    </row>
    <row r="611" spans="1:8" s="1" customFormat="1" ht="15" customHeight="1" x14ac:dyDescent="0.2">
      <c r="A611" s="112"/>
      <c r="B611" s="113"/>
      <c r="C611" s="77"/>
      <c r="D611" s="114"/>
      <c r="E611" s="79"/>
      <c r="F611" s="115"/>
    </row>
    <row r="612" spans="1:8" s="1" customFormat="1" ht="15" customHeight="1" x14ac:dyDescent="0.2">
      <c r="A612" s="112"/>
      <c r="B612" s="113"/>
      <c r="C612" s="77"/>
      <c r="D612" s="114"/>
      <c r="E612" s="79"/>
      <c r="F612" s="115"/>
    </row>
    <row r="613" spans="1:8" s="1" customFormat="1" ht="15" customHeight="1" x14ac:dyDescent="0.2">
      <c r="A613" s="112"/>
      <c r="B613" s="113"/>
      <c r="C613" s="77"/>
      <c r="D613" s="114"/>
      <c r="E613" s="79"/>
      <c r="F613" s="115"/>
    </row>
    <row r="614" spans="1:8" s="1" customFormat="1" ht="15" customHeight="1" x14ac:dyDescent="0.2">
      <c r="A614" s="112"/>
      <c r="B614" s="113"/>
      <c r="C614" s="77"/>
      <c r="D614" s="114"/>
      <c r="E614" s="79"/>
      <c r="F614" s="115"/>
    </row>
    <row r="615" spans="1:8" s="1" customFormat="1" ht="15" customHeight="1" x14ac:dyDescent="0.2">
      <c r="A615" s="112"/>
      <c r="B615" s="113"/>
      <c r="C615" s="77"/>
      <c r="D615" s="114"/>
      <c r="E615" s="79"/>
      <c r="F615" s="115"/>
    </row>
    <row r="616" spans="1:8" s="1" customFormat="1" ht="15" customHeight="1" x14ac:dyDescent="0.2">
      <c r="A616" s="112"/>
      <c r="B616" s="113"/>
      <c r="C616" s="77"/>
      <c r="D616" s="114"/>
      <c r="E616" s="79"/>
      <c r="F616" s="115"/>
    </row>
    <row r="617" spans="1:8" s="1" customFormat="1" ht="15" customHeight="1" x14ac:dyDescent="0.2">
      <c r="A617" s="112"/>
      <c r="B617" s="113"/>
      <c r="C617" s="77"/>
      <c r="D617" s="114"/>
      <c r="E617" s="79"/>
      <c r="F617" s="115"/>
    </row>
    <row r="618" spans="1:8" s="1" customFormat="1" ht="15" customHeight="1" x14ac:dyDescent="0.2">
      <c r="A618" s="112"/>
      <c r="B618" s="113"/>
      <c r="C618" s="77"/>
      <c r="D618" s="114"/>
      <c r="E618" s="79"/>
      <c r="F618" s="115"/>
    </row>
    <row r="619" spans="1:8" s="1" customFormat="1" ht="15" customHeight="1" x14ac:dyDescent="0.2">
      <c r="A619" s="112"/>
      <c r="B619" s="113"/>
      <c r="C619" s="77"/>
      <c r="D619" s="114"/>
      <c r="E619" s="79"/>
      <c r="F619" s="115"/>
      <c r="H619" s="116"/>
    </row>
    <row r="620" spans="1:8" s="1" customFormat="1" ht="15" customHeight="1" x14ac:dyDescent="0.2">
      <c r="A620" s="112"/>
      <c r="B620" s="113"/>
      <c r="C620" s="77"/>
      <c r="D620" s="114"/>
      <c r="E620" s="79"/>
      <c r="F620" s="115"/>
    </row>
    <row r="621" spans="1:8" s="1" customFormat="1" ht="15" customHeight="1" x14ac:dyDescent="0.2">
      <c r="A621" s="112"/>
      <c r="B621" s="113"/>
      <c r="C621" s="77"/>
      <c r="D621" s="114"/>
      <c r="E621" s="79"/>
      <c r="F621" s="115"/>
    </row>
    <row r="622" spans="1:8" s="1" customFormat="1" ht="15" customHeight="1" x14ac:dyDescent="0.2">
      <c r="A622" s="112"/>
      <c r="B622" s="113"/>
      <c r="C622" s="77"/>
      <c r="D622" s="114"/>
      <c r="E622" s="79"/>
      <c r="F622" s="115"/>
    </row>
    <row r="623" spans="1:8" s="1" customFormat="1" ht="15" customHeight="1" x14ac:dyDescent="0.2">
      <c r="A623" s="112"/>
      <c r="B623" s="113"/>
      <c r="C623" s="77"/>
      <c r="D623" s="114"/>
      <c r="E623" s="79"/>
      <c r="F623" s="115"/>
    </row>
    <row r="624" spans="1:8" s="1" customFormat="1" ht="15" customHeight="1" x14ac:dyDescent="0.2">
      <c r="A624" s="112"/>
      <c r="B624" s="113"/>
      <c r="C624" s="77"/>
      <c r="D624" s="114"/>
      <c r="E624" s="79"/>
      <c r="F624" s="115"/>
    </row>
    <row r="625" spans="1:9" s="1" customFormat="1" ht="15" customHeight="1" x14ac:dyDescent="0.2">
      <c r="A625" s="112"/>
      <c r="B625" s="113"/>
      <c r="C625" s="77"/>
      <c r="D625" s="114"/>
      <c r="E625" s="79"/>
      <c r="F625" s="115"/>
    </row>
    <row r="626" spans="1:9" s="1" customFormat="1" ht="15" customHeight="1" x14ac:dyDescent="0.2">
      <c r="A626" s="112"/>
      <c r="B626" s="113"/>
      <c r="C626" s="77"/>
      <c r="D626" s="114"/>
      <c r="E626" s="79"/>
      <c r="F626" s="115"/>
    </row>
    <row r="627" spans="1:9" s="1" customFormat="1" ht="15" customHeight="1" x14ac:dyDescent="0.2">
      <c r="A627" s="112"/>
      <c r="B627" s="113"/>
      <c r="C627" s="77"/>
      <c r="D627" s="114"/>
      <c r="E627" s="79"/>
      <c r="F627" s="115"/>
    </row>
    <row r="628" spans="1:9" s="1" customFormat="1" ht="15" customHeight="1" x14ac:dyDescent="0.2">
      <c r="A628" s="112"/>
      <c r="B628" s="113"/>
      <c r="C628" s="77"/>
      <c r="D628" s="114"/>
      <c r="E628" s="79"/>
      <c r="F628" s="115"/>
    </row>
    <row r="629" spans="1:9" s="1" customFormat="1" ht="15" customHeight="1" x14ac:dyDescent="0.2">
      <c r="A629" s="112"/>
      <c r="B629" s="113"/>
      <c r="C629" s="77"/>
      <c r="D629" s="114"/>
      <c r="E629" s="79"/>
      <c r="F629" s="115"/>
    </row>
    <row r="630" spans="1:9" s="1" customFormat="1" ht="15" customHeight="1" x14ac:dyDescent="0.2">
      <c r="A630" s="112"/>
      <c r="B630" s="113"/>
      <c r="C630" s="77"/>
      <c r="D630" s="114"/>
      <c r="E630" s="79"/>
      <c r="F630" s="115"/>
    </row>
    <row r="631" spans="1:9" s="1" customFormat="1" ht="15" customHeight="1" x14ac:dyDescent="0.2">
      <c r="A631" s="112"/>
      <c r="B631" s="113"/>
      <c r="C631" s="77"/>
      <c r="D631" s="114"/>
      <c r="E631" s="79"/>
      <c r="F631" s="115"/>
    </row>
    <row r="632" spans="1:9" s="1" customFormat="1" ht="15" customHeight="1" x14ac:dyDescent="0.2">
      <c r="A632" s="112"/>
      <c r="B632" s="113"/>
      <c r="C632" s="77"/>
      <c r="D632" s="114"/>
      <c r="E632" s="79"/>
      <c r="F632" s="115"/>
    </row>
    <row r="633" spans="1:9" s="1" customFormat="1" ht="15" customHeight="1" x14ac:dyDescent="0.2">
      <c r="A633" s="112"/>
      <c r="B633" s="113"/>
      <c r="C633" s="77"/>
      <c r="D633" s="114"/>
      <c r="E633" s="79"/>
      <c r="F633" s="115"/>
    </row>
    <row r="634" spans="1:9" s="1" customFormat="1" ht="15" customHeight="1" x14ac:dyDescent="0.2">
      <c r="A634" s="112"/>
      <c r="B634" s="113"/>
      <c r="C634" s="77"/>
      <c r="D634" s="114"/>
      <c r="E634" s="79"/>
      <c r="F634" s="115"/>
    </row>
    <row r="635" spans="1:9" s="1" customFormat="1" ht="15" customHeight="1" x14ac:dyDescent="0.2">
      <c r="A635" s="112"/>
      <c r="B635" s="113"/>
      <c r="C635" s="77"/>
      <c r="D635" s="114"/>
      <c r="E635" s="79"/>
      <c r="F635" s="115"/>
    </row>
    <row r="636" spans="1:9" s="1" customFormat="1" ht="15" customHeight="1" x14ac:dyDescent="0.2">
      <c r="A636" s="112"/>
      <c r="B636" s="113"/>
      <c r="C636" s="77"/>
      <c r="D636" s="114"/>
      <c r="E636" s="79"/>
      <c r="F636" s="115"/>
    </row>
    <row r="637" spans="1:9" s="1" customFormat="1" ht="15" customHeight="1" x14ac:dyDescent="0.2">
      <c r="A637" s="112"/>
      <c r="B637" s="113"/>
      <c r="C637" s="113"/>
      <c r="D637" s="114"/>
      <c r="E637" s="79"/>
      <c r="F637" s="117"/>
    </row>
    <row r="638" spans="1:9" s="1" customFormat="1" ht="15" customHeight="1" x14ac:dyDescent="0.2">
      <c r="A638" s="112"/>
      <c r="B638" s="113"/>
      <c r="C638" s="113"/>
      <c r="D638" s="114"/>
      <c r="E638" s="79"/>
      <c r="F638" s="117"/>
    </row>
    <row r="639" spans="1:9" s="1" customFormat="1" ht="15" customHeight="1" x14ac:dyDescent="0.25">
      <c r="A639" s="283" t="s">
        <v>0</v>
      </c>
      <c r="B639" s="283"/>
      <c r="C639" s="283"/>
      <c r="D639" s="283"/>
      <c r="E639" s="283"/>
      <c r="F639" s="283"/>
      <c r="I639" s="118"/>
    </row>
    <row r="640" spans="1:9" s="1" customFormat="1" ht="15" customHeight="1" x14ac:dyDescent="0.25">
      <c r="A640" s="283" t="s">
        <v>1</v>
      </c>
      <c r="B640" s="283"/>
      <c r="C640" s="283"/>
      <c r="D640" s="283"/>
      <c r="E640" s="283"/>
      <c r="F640" s="283"/>
    </row>
    <row r="641" spans="1:8" s="1" customFormat="1" ht="15" customHeight="1" x14ac:dyDescent="0.25">
      <c r="A641" s="284" t="s">
        <v>2</v>
      </c>
      <c r="B641" s="284"/>
      <c r="C641" s="284"/>
      <c r="D641" s="284"/>
      <c r="E641" s="284"/>
      <c r="F641" s="284"/>
    </row>
    <row r="642" spans="1:8" s="1" customFormat="1" ht="15" customHeight="1" x14ac:dyDescent="0.25">
      <c r="A642" s="284" t="s">
        <v>3</v>
      </c>
      <c r="B642" s="284"/>
      <c r="C642" s="284"/>
      <c r="D642" s="284"/>
      <c r="E642" s="284"/>
      <c r="F642" s="284"/>
    </row>
    <row r="643" spans="1:8" s="1" customFormat="1" ht="15" customHeight="1" x14ac:dyDescent="0.25">
      <c r="A643" s="3"/>
      <c r="B643" s="4"/>
      <c r="C643" s="5"/>
      <c r="D643" s="6"/>
      <c r="E643" s="7"/>
      <c r="F643" s="8"/>
    </row>
    <row r="644" spans="1:8" s="1" customFormat="1" ht="33" customHeight="1" x14ac:dyDescent="0.2">
      <c r="A644" s="288" t="s">
        <v>953</v>
      </c>
      <c r="B644" s="288"/>
      <c r="C644" s="288"/>
      <c r="D644" s="288"/>
      <c r="E644" s="288"/>
      <c r="F644" s="288"/>
    </row>
    <row r="645" spans="1:8" s="1" customFormat="1" ht="33" customHeight="1" x14ac:dyDescent="0.2">
      <c r="A645" s="288" t="s">
        <v>5</v>
      </c>
      <c r="B645" s="288"/>
      <c r="C645" s="288"/>
      <c r="D645" s="288"/>
      <c r="E645" s="288"/>
      <c r="F645" s="119">
        <v>42703476.200000003</v>
      </c>
    </row>
    <row r="646" spans="1:8" s="1" customFormat="1" ht="34.5" customHeight="1" x14ac:dyDescent="0.2">
      <c r="A646" s="11" t="s">
        <v>6</v>
      </c>
      <c r="B646" s="11" t="s">
        <v>7</v>
      </c>
      <c r="C646" s="11" t="s">
        <v>954</v>
      </c>
      <c r="D646" s="11" t="s">
        <v>9</v>
      </c>
      <c r="E646" s="11" t="s">
        <v>10</v>
      </c>
      <c r="F646" s="11" t="s">
        <v>838</v>
      </c>
    </row>
    <row r="647" spans="1:8" s="1" customFormat="1" ht="15" customHeight="1" x14ac:dyDescent="0.2">
      <c r="A647" s="120"/>
      <c r="B647" s="121"/>
      <c r="C647" s="122" t="s">
        <v>840</v>
      </c>
      <c r="D647" s="123">
        <v>235608.57</v>
      </c>
      <c r="E647" s="124"/>
      <c r="F647" s="125">
        <f>F645+D647</f>
        <v>42939084.770000003</v>
      </c>
      <c r="H647" s="126"/>
    </row>
    <row r="648" spans="1:8" s="1" customFormat="1" ht="15" customHeight="1" x14ac:dyDescent="0.2">
      <c r="A648" s="12"/>
      <c r="B648" s="13"/>
      <c r="C648" s="14" t="s">
        <v>955</v>
      </c>
      <c r="D648" s="127">
        <v>444119750</v>
      </c>
      <c r="E648" s="15"/>
      <c r="F648" s="125">
        <f>F647+D648</f>
        <v>487058834.76999998</v>
      </c>
    </row>
    <row r="649" spans="1:8" s="1" customFormat="1" ht="15" customHeight="1" x14ac:dyDescent="0.2">
      <c r="A649" s="12"/>
      <c r="B649" s="13"/>
      <c r="C649" s="14" t="s">
        <v>955</v>
      </c>
      <c r="D649" s="127"/>
      <c r="E649" s="15">
        <v>71674884.180000007</v>
      </c>
      <c r="F649" s="125">
        <f>F648-E649</f>
        <v>415383950.58999997</v>
      </c>
      <c r="H649" s="126"/>
    </row>
    <row r="650" spans="1:8" s="1" customFormat="1" ht="15" customHeight="1" x14ac:dyDescent="0.2">
      <c r="A650" s="12"/>
      <c r="B650" s="13"/>
      <c r="C650" s="14" t="s">
        <v>956</v>
      </c>
      <c r="D650" s="127">
        <v>799793.87</v>
      </c>
      <c r="E650" s="128"/>
      <c r="F650" s="125">
        <f>F649+D650</f>
        <v>416183744.45999998</v>
      </c>
    </row>
    <row r="651" spans="1:8" s="1" customFormat="1" ht="15" customHeight="1" x14ac:dyDescent="0.2">
      <c r="A651" s="12"/>
      <c r="B651" s="13"/>
      <c r="C651" s="14" t="s">
        <v>957</v>
      </c>
      <c r="D651" s="127">
        <v>87845.86</v>
      </c>
      <c r="E651" s="128"/>
      <c r="F651" s="125">
        <f>F650+D651</f>
        <v>416271590.31999999</v>
      </c>
    </row>
    <row r="652" spans="1:8" s="1" customFormat="1" ht="15" customHeight="1" x14ac:dyDescent="0.2">
      <c r="A652" s="12"/>
      <c r="B652" s="13"/>
      <c r="C652" s="14" t="s">
        <v>958</v>
      </c>
      <c r="D652" s="127">
        <v>421747.48</v>
      </c>
      <c r="E652" s="128"/>
      <c r="F652" s="125">
        <f>F651+D652</f>
        <v>416693337.80000001</v>
      </c>
    </row>
    <row r="653" spans="1:8" s="1" customFormat="1" ht="15" customHeight="1" x14ac:dyDescent="0.2">
      <c r="A653" s="12"/>
      <c r="B653" s="13"/>
      <c r="C653" s="23" t="s">
        <v>18</v>
      </c>
      <c r="D653" s="128"/>
      <c r="E653" s="128">
        <v>575912.19999999995</v>
      </c>
      <c r="F653" s="125">
        <f>F652-E653</f>
        <v>416117425.60000002</v>
      </c>
    </row>
    <row r="654" spans="1:8" s="1" customFormat="1" ht="15" customHeight="1" x14ac:dyDescent="0.2">
      <c r="A654" s="12"/>
      <c r="B654" s="13"/>
      <c r="C654" s="14" t="s">
        <v>17</v>
      </c>
      <c r="D654" s="128"/>
      <c r="E654" s="129">
        <v>801.13</v>
      </c>
      <c r="F654" s="125">
        <f>F653-E654</f>
        <v>416116624.47000003</v>
      </c>
    </row>
    <row r="655" spans="1:8" s="1" customFormat="1" ht="15" customHeight="1" x14ac:dyDescent="0.2">
      <c r="A655" s="12"/>
      <c r="B655" s="130"/>
      <c r="C655" s="14" t="s">
        <v>20</v>
      </c>
      <c r="D655" s="21"/>
      <c r="E655" s="22">
        <v>1000</v>
      </c>
      <c r="F655" s="125">
        <f>F654-E655</f>
        <v>416115624.47000003</v>
      </c>
    </row>
    <row r="656" spans="1:8" s="1" customFormat="1" ht="15" customHeight="1" x14ac:dyDescent="0.2">
      <c r="A656" s="12"/>
      <c r="B656" s="130"/>
      <c r="C656" s="14" t="s">
        <v>22</v>
      </c>
      <c r="D656" s="21"/>
      <c r="E656" s="22">
        <v>175</v>
      </c>
      <c r="F656" s="125">
        <f t="shared" ref="F656:F719" si="10">F655-E656</f>
        <v>416115449.47000003</v>
      </c>
    </row>
    <row r="657" spans="1:6" s="1" customFormat="1" ht="15" customHeight="1" x14ac:dyDescent="0.2">
      <c r="A657" s="108"/>
      <c r="B657" s="131"/>
      <c r="C657" s="132" t="s">
        <v>959</v>
      </c>
      <c r="D657" s="101"/>
      <c r="E657" s="41">
        <v>244272.05</v>
      </c>
      <c r="F657" s="125">
        <f>F656-E657</f>
        <v>415871177.42000002</v>
      </c>
    </row>
    <row r="658" spans="1:6" s="1" customFormat="1" ht="15" customHeight="1" x14ac:dyDescent="0.2">
      <c r="A658" s="108"/>
      <c r="B658" s="34"/>
      <c r="C658" s="133" t="s">
        <v>960</v>
      </c>
      <c r="D658" s="134"/>
      <c r="E658" s="40">
        <v>9384</v>
      </c>
      <c r="F658" s="125">
        <f t="shared" si="10"/>
        <v>415861793.42000002</v>
      </c>
    </row>
    <row r="659" spans="1:6" s="1" customFormat="1" ht="22.5" customHeight="1" x14ac:dyDescent="0.2">
      <c r="A659" s="108">
        <v>44531</v>
      </c>
      <c r="B659" s="135" t="s">
        <v>961</v>
      </c>
      <c r="C659" s="35" t="s">
        <v>962</v>
      </c>
      <c r="D659" s="134"/>
      <c r="E659" s="40">
        <v>6474429.2599999998</v>
      </c>
      <c r="F659" s="125">
        <f t="shared" si="10"/>
        <v>409387364.16000003</v>
      </c>
    </row>
    <row r="660" spans="1:6" s="1" customFormat="1" ht="24.75" customHeight="1" x14ac:dyDescent="0.2">
      <c r="A660" s="108">
        <v>44531</v>
      </c>
      <c r="B660" s="135" t="s">
        <v>963</v>
      </c>
      <c r="C660" s="35" t="s">
        <v>964</v>
      </c>
      <c r="D660" s="101"/>
      <c r="E660" s="40">
        <v>48721.120000000003</v>
      </c>
      <c r="F660" s="125">
        <f t="shared" si="10"/>
        <v>409338643.04000002</v>
      </c>
    </row>
    <row r="661" spans="1:6" s="1" customFormat="1" ht="33.75" customHeight="1" x14ac:dyDescent="0.2">
      <c r="A661" s="108">
        <v>44531</v>
      </c>
      <c r="B661" s="135" t="s">
        <v>965</v>
      </c>
      <c r="C661" s="35" t="s">
        <v>966</v>
      </c>
      <c r="D661" s="101"/>
      <c r="E661" s="40">
        <v>48338</v>
      </c>
      <c r="F661" s="125">
        <f t="shared" si="10"/>
        <v>409290305.04000002</v>
      </c>
    </row>
    <row r="662" spans="1:6" s="1" customFormat="1" ht="49.5" customHeight="1" x14ac:dyDescent="0.2">
      <c r="A662" s="108">
        <v>44531</v>
      </c>
      <c r="B662" s="135" t="s">
        <v>967</v>
      </c>
      <c r="C662" s="35" t="s">
        <v>968</v>
      </c>
      <c r="D662" s="103"/>
      <c r="E662" s="40">
        <v>476145.78</v>
      </c>
      <c r="F662" s="125">
        <f t="shared" si="10"/>
        <v>408814159.26000005</v>
      </c>
    </row>
    <row r="663" spans="1:6" s="1" customFormat="1" ht="33.75" customHeight="1" x14ac:dyDescent="0.2">
      <c r="A663" s="136">
        <v>44531</v>
      </c>
      <c r="B663" s="34" t="s">
        <v>969</v>
      </c>
      <c r="C663" s="35" t="s">
        <v>970</v>
      </c>
      <c r="D663" s="101"/>
      <c r="E663" s="40">
        <v>9600</v>
      </c>
      <c r="F663" s="125">
        <f t="shared" si="10"/>
        <v>408804559.26000005</v>
      </c>
    </row>
    <row r="664" spans="1:6" s="1" customFormat="1" ht="22.5" customHeight="1" x14ac:dyDescent="0.2">
      <c r="A664" s="33">
        <v>44532</v>
      </c>
      <c r="B664" s="34" t="s">
        <v>971</v>
      </c>
      <c r="C664" s="35" t="s">
        <v>972</v>
      </c>
      <c r="D664" s="101"/>
      <c r="E664" s="40">
        <v>42155465.969999999</v>
      </c>
      <c r="F664" s="125">
        <f t="shared" si="10"/>
        <v>366649093.29000008</v>
      </c>
    </row>
    <row r="665" spans="1:6" s="1" customFormat="1" ht="22.5" customHeight="1" x14ac:dyDescent="0.2">
      <c r="A665" s="33">
        <v>44532</v>
      </c>
      <c r="B665" s="34" t="s">
        <v>973</v>
      </c>
      <c r="C665" s="35" t="s">
        <v>974</v>
      </c>
      <c r="D665" s="101"/>
      <c r="E665" s="40">
        <v>2831043.65</v>
      </c>
      <c r="F665" s="125">
        <f t="shared" si="10"/>
        <v>363818049.6400001</v>
      </c>
    </row>
    <row r="666" spans="1:6" s="1" customFormat="1" ht="25.5" customHeight="1" x14ac:dyDescent="0.2">
      <c r="A666" s="33">
        <v>44532</v>
      </c>
      <c r="B666" s="34" t="s">
        <v>975</v>
      </c>
      <c r="C666" s="35" t="s">
        <v>976</v>
      </c>
      <c r="D666" s="101"/>
      <c r="E666" s="40">
        <v>2114267.9700000002</v>
      </c>
      <c r="F666" s="125">
        <f t="shared" si="10"/>
        <v>361703781.67000008</v>
      </c>
    </row>
    <row r="667" spans="1:6" s="1" customFormat="1" ht="23.25" customHeight="1" x14ac:dyDescent="0.2">
      <c r="A667" s="33">
        <v>44532</v>
      </c>
      <c r="B667" s="34" t="s">
        <v>977</v>
      </c>
      <c r="C667" s="35" t="s">
        <v>978</v>
      </c>
      <c r="D667" s="101"/>
      <c r="E667" s="40">
        <v>2567843.6800000002</v>
      </c>
      <c r="F667" s="125">
        <f t="shared" si="10"/>
        <v>359135937.99000007</v>
      </c>
    </row>
    <row r="668" spans="1:6" s="1" customFormat="1" ht="28.5" customHeight="1" x14ac:dyDescent="0.2">
      <c r="A668" s="33">
        <v>44532</v>
      </c>
      <c r="B668" s="34" t="s">
        <v>979</v>
      </c>
      <c r="C668" s="35" t="s">
        <v>980</v>
      </c>
      <c r="D668" s="101"/>
      <c r="E668" s="40">
        <v>205419.35</v>
      </c>
      <c r="F668" s="125">
        <f t="shared" si="10"/>
        <v>358930518.64000005</v>
      </c>
    </row>
    <row r="669" spans="1:6" s="1" customFormat="1" ht="20.25" customHeight="1" x14ac:dyDescent="0.2">
      <c r="A669" s="33">
        <v>44532</v>
      </c>
      <c r="B669" s="34" t="s">
        <v>981</v>
      </c>
      <c r="C669" s="35" t="s">
        <v>982</v>
      </c>
      <c r="D669" s="101"/>
      <c r="E669" s="40">
        <v>282643.96000000002</v>
      </c>
      <c r="F669" s="125">
        <f t="shared" si="10"/>
        <v>358647874.68000007</v>
      </c>
    </row>
    <row r="670" spans="1:6" s="1" customFormat="1" ht="24.75" customHeight="1" x14ac:dyDescent="0.2">
      <c r="A670" s="33">
        <v>44532</v>
      </c>
      <c r="B670" s="34" t="s">
        <v>983</v>
      </c>
      <c r="C670" s="35" t="s">
        <v>984</v>
      </c>
      <c r="D670" s="137"/>
      <c r="E670" s="40">
        <v>3582567.45</v>
      </c>
      <c r="F670" s="125">
        <f t="shared" si="10"/>
        <v>355065307.23000008</v>
      </c>
    </row>
    <row r="671" spans="1:6" s="1" customFormat="1" ht="27" customHeight="1" x14ac:dyDescent="0.2">
      <c r="A671" s="33">
        <v>44532</v>
      </c>
      <c r="B671" s="34" t="s">
        <v>985</v>
      </c>
      <c r="C671" s="35" t="s">
        <v>986</v>
      </c>
      <c r="D671" s="101"/>
      <c r="E671" s="40">
        <v>325980.62</v>
      </c>
      <c r="F671" s="125">
        <f t="shared" si="10"/>
        <v>354739326.61000007</v>
      </c>
    </row>
    <row r="672" spans="1:6" s="1" customFormat="1" ht="21.75" customHeight="1" x14ac:dyDescent="0.2">
      <c r="A672" s="33">
        <v>44532</v>
      </c>
      <c r="B672" s="34" t="s">
        <v>987</v>
      </c>
      <c r="C672" s="35" t="s">
        <v>988</v>
      </c>
      <c r="D672" s="101"/>
      <c r="E672" s="40">
        <v>43949798.829999998</v>
      </c>
      <c r="F672" s="125">
        <f t="shared" si="10"/>
        <v>310789527.78000009</v>
      </c>
    </row>
    <row r="673" spans="1:6" s="1" customFormat="1" ht="21.75" customHeight="1" x14ac:dyDescent="0.2">
      <c r="A673" s="33">
        <v>44536</v>
      </c>
      <c r="B673" s="34" t="s">
        <v>989</v>
      </c>
      <c r="C673" s="35" t="s">
        <v>990</v>
      </c>
      <c r="D673" s="101"/>
      <c r="E673" s="40">
        <v>52356375.159999996</v>
      </c>
      <c r="F673" s="125">
        <f t="shared" si="10"/>
        <v>258433152.62000009</v>
      </c>
    </row>
    <row r="674" spans="1:6" s="1" customFormat="1" ht="21.75" customHeight="1" x14ac:dyDescent="0.2">
      <c r="A674" s="33">
        <v>44536</v>
      </c>
      <c r="B674" s="34" t="s">
        <v>991</v>
      </c>
      <c r="C674" s="35" t="s">
        <v>992</v>
      </c>
      <c r="D674" s="101"/>
      <c r="E674" s="40">
        <v>46087616.829999998</v>
      </c>
      <c r="F674" s="125">
        <f>F673-E674</f>
        <v>212345535.79000008</v>
      </c>
    </row>
    <row r="675" spans="1:6" s="1" customFormat="1" ht="21.75" customHeight="1" x14ac:dyDescent="0.2">
      <c r="A675" s="33">
        <v>44536</v>
      </c>
      <c r="B675" s="34" t="s">
        <v>993</v>
      </c>
      <c r="C675" s="35" t="s">
        <v>994</v>
      </c>
      <c r="D675" s="101"/>
      <c r="E675" s="40">
        <v>351823.55</v>
      </c>
      <c r="F675" s="125">
        <f>F674-E675</f>
        <v>211993712.24000007</v>
      </c>
    </row>
    <row r="676" spans="1:6" s="1" customFormat="1" ht="24.75" customHeight="1" x14ac:dyDescent="0.2">
      <c r="A676" s="33">
        <v>44536</v>
      </c>
      <c r="B676" s="34" t="s">
        <v>995</v>
      </c>
      <c r="C676" s="35" t="s">
        <v>996</v>
      </c>
      <c r="D676" s="103"/>
      <c r="E676" s="40">
        <v>3824406.66</v>
      </c>
      <c r="F676" s="125">
        <f>F675-E676</f>
        <v>208169305.58000007</v>
      </c>
    </row>
    <row r="677" spans="1:6" s="1" customFormat="1" ht="20.25" customHeight="1" x14ac:dyDescent="0.2">
      <c r="A677" s="33">
        <v>44536</v>
      </c>
      <c r="B677" s="34" t="s">
        <v>997</v>
      </c>
      <c r="C677" s="35" t="s">
        <v>998</v>
      </c>
      <c r="D677" s="103"/>
      <c r="E677" s="40">
        <v>12754746.1</v>
      </c>
      <c r="F677" s="125">
        <f t="shared" si="10"/>
        <v>195414559.48000008</v>
      </c>
    </row>
    <row r="678" spans="1:6" s="1" customFormat="1" ht="22.5" customHeight="1" x14ac:dyDescent="0.2">
      <c r="A678" s="33">
        <v>44536</v>
      </c>
      <c r="B678" s="34" t="s">
        <v>999</v>
      </c>
      <c r="C678" s="35" t="s">
        <v>1000</v>
      </c>
      <c r="D678" s="103"/>
      <c r="E678" s="40">
        <v>2766895.21</v>
      </c>
      <c r="F678" s="125">
        <f t="shared" si="10"/>
        <v>192647664.27000007</v>
      </c>
    </row>
    <row r="679" spans="1:6" s="1" customFormat="1" ht="23.25" customHeight="1" x14ac:dyDescent="0.2">
      <c r="A679" s="33">
        <v>44536</v>
      </c>
      <c r="B679" s="34" t="s">
        <v>1001</v>
      </c>
      <c r="C679" s="35" t="s">
        <v>1002</v>
      </c>
      <c r="D679" s="103"/>
      <c r="E679" s="40">
        <v>2982121.22</v>
      </c>
      <c r="F679" s="125">
        <f t="shared" si="10"/>
        <v>189665543.05000007</v>
      </c>
    </row>
    <row r="680" spans="1:6" s="1" customFormat="1" ht="24.75" customHeight="1" x14ac:dyDescent="0.2">
      <c r="A680" s="33">
        <v>44536</v>
      </c>
      <c r="B680" s="34" t="s">
        <v>1003</v>
      </c>
      <c r="C680" s="35" t="s">
        <v>1004</v>
      </c>
      <c r="D680" s="103"/>
      <c r="E680" s="40">
        <v>429422.01</v>
      </c>
      <c r="F680" s="125">
        <f t="shared" si="10"/>
        <v>189236121.04000008</v>
      </c>
    </row>
    <row r="681" spans="1:6" s="1" customFormat="1" ht="20.25" customHeight="1" x14ac:dyDescent="0.2">
      <c r="A681" s="33">
        <v>44536</v>
      </c>
      <c r="B681" s="34" t="s">
        <v>1005</v>
      </c>
      <c r="C681" s="35" t="s">
        <v>1006</v>
      </c>
      <c r="D681" s="103"/>
      <c r="E681" s="40">
        <v>2770945.59</v>
      </c>
      <c r="F681" s="125">
        <f t="shared" si="10"/>
        <v>186465175.45000008</v>
      </c>
    </row>
    <row r="682" spans="1:6" s="1" customFormat="1" ht="27.75" customHeight="1" x14ac:dyDescent="0.2">
      <c r="A682" s="33">
        <v>44536</v>
      </c>
      <c r="B682" s="34" t="s">
        <v>1007</v>
      </c>
      <c r="C682" s="35" t="s">
        <v>1008</v>
      </c>
      <c r="D682" s="101"/>
      <c r="E682" s="40">
        <v>248592.66</v>
      </c>
      <c r="F682" s="125">
        <f t="shared" si="10"/>
        <v>186216582.79000008</v>
      </c>
    </row>
    <row r="683" spans="1:6" s="1" customFormat="1" ht="24.75" customHeight="1" x14ac:dyDescent="0.2">
      <c r="A683" s="65">
        <v>44537</v>
      </c>
      <c r="B683" s="34" t="s">
        <v>1009</v>
      </c>
      <c r="C683" s="35" t="s">
        <v>1010</v>
      </c>
      <c r="D683" s="103"/>
      <c r="E683" s="40">
        <v>3228906.32</v>
      </c>
      <c r="F683" s="125">
        <f t="shared" si="10"/>
        <v>182987676.47000009</v>
      </c>
    </row>
    <row r="684" spans="1:6" s="1" customFormat="1" ht="32.25" customHeight="1" x14ac:dyDescent="0.2">
      <c r="A684" s="65">
        <v>44537</v>
      </c>
      <c r="B684" s="34" t="s">
        <v>1011</v>
      </c>
      <c r="C684" s="35" t="s">
        <v>1012</v>
      </c>
      <c r="D684" s="101"/>
      <c r="E684" s="40">
        <v>386799.21</v>
      </c>
      <c r="F684" s="125">
        <f t="shared" si="10"/>
        <v>182600877.26000008</v>
      </c>
    </row>
    <row r="685" spans="1:6" s="1" customFormat="1" ht="21" customHeight="1" x14ac:dyDescent="0.2">
      <c r="A685" s="65">
        <v>44537</v>
      </c>
      <c r="B685" s="34" t="s">
        <v>1013</v>
      </c>
      <c r="C685" s="35" t="s">
        <v>1014</v>
      </c>
      <c r="D685" s="101"/>
      <c r="E685" s="40">
        <v>4997939.13</v>
      </c>
      <c r="F685" s="125">
        <f t="shared" si="10"/>
        <v>177602938.13000008</v>
      </c>
    </row>
    <row r="686" spans="1:6" s="1" customFormat="1" ht="25.5" customHeight="1" x14ac:dyDescent="0.2">
      <c r="A686" s="108">
        <v>44538</v>
      </c>
      <c r="B686" s="34" t="s">
        <v>1015</v>
      </c>
      <c r="C686" s="35" t="s">
        <v>1016</v>
      </c>
      <c r="D686" s="101"/>
      <c r="E686" s="40">
        <v>60000</v>
      </c>
      <c r="F686" s="125">
        <f t="shared" si="10"/>
        <v>177542938.13000008</v>
      </c>
    </row>
    <row r="687" spans="1:6" s="1" customFormat="1" ht="27.75" customHeight="1" x14ac:dyDescent="0.2">
      <c r="A687" s="108">
        <v>44538</v>
      </c>
      <c r="B687" s="34" t="s">
        <v>1017</v>
      </c>
      <c r="C687" s="35" t="s">
        <v>1018</v>
      </c>
      <c r="D687" s="101"/>
      <c r="E687" s="40">
        <v>2218895.2599999998</v>
      </c>
      <c r="F687" s="125">
        <f t="shared" si="10"/>
        <v>175324042.87000009</v>
      </c>
    </row>
    <row r="688" spans="1:6" s="1" customFormat="1" ht="27" customHeight="1" x14ac:dyDescent="0.2">
      <c r="A688" s="108">
        <v>44538</v>
      </c>
      <c r="B688" s="34" t="s">
        <v>1019</v>
      </c>
      <c r="C688" s="35" t="s">
        <v>1020</v>
      </c>
      <c r="D688" s="101"/>
      <c r="E688" s="40">
        <v>248851.32</v>
      </c>
      <c r="F688" s="125">
        <f t="shared" si="10"/>
        <v>175075191.5500001</v>
      </c>
    </row>
    <row r="689" spans="1:7" s="1" customFormat="1" ht="25.5" customHeight="1" x14ac:dyDescent="0.2">
      <c r="A689" s="108">
        <v>44539</v>
      </c>
      <c r="B689" s="34" t="s">
        <v>1021</v>
      </c>
      <c r="C689" s="35" t="s">
        <v>1022</v>
      </c>
      <c r="D689" s="101"/>
      <c r="E689" s="40">
        <v>55804.15</v>
      </c>
      <c r="F689" s="125">
        <f t="shared" si="10"/>
        <v>175019387.4000001</v>
      </c>
    </row>
    <row r="690" spans="1:7" s="1" customFormat="1" ht="18" customHeight="1" x14ac:dyDescent="0.2">
      <c r="A690" s="108">
        <v>44539</v>
      </c>
      <c r="B690" s="34" t="s">
        <v>1023</v>
      </c>
      <c r="C690" s="35" t="s">
        <v>1024</v>
      </c>
      <c r="D690" s="101"/>
      <c r="E690" s="40">
        <v>3118581.98</v>
      </c>
      <c r="F690" s="125">
        <f t="shared" si="10"/>
        <v>171900805.42000011</v>
      </c>
    </row>
    <row r="691" spans="1:7" s="1" customFormat="1" ht="23.25" customHeight="1" x14ac:dyDescent="0.2">
      <c r="A691" s="108">
        <v>44539</v>
      </c>
      <c r="B691" s="34" t="s">
        <v>1025</v>
      </c>
      <c r="C691" s="35" t="s">
        <v>1026</v>
      </c>
      <c r="D691" s="101"/>
      <c r="E691" s="40">
        <v>1824106.71</v>
      </c>
      <c r="F691" s="125">
        <f t="shared" si="10"/>
        <v>170076698.7100001</v>
      </c>
    </row>
    <row r="692" spans="1:7" s="1" customFormat="1" ht="21" customHeight="1" x14ac:dyDescent="0.2">
      <c r="A692" s="108">
        <v>44543</v>
      </c>
      <c r="B692" s="34" t="s">
        <v>1027</v>
      </c>
      <c r="C692" s="35" t="s">
        <v>1028</v>
      </c>
      <c r="D692" s="101"/>
      <c r="E692" s="40">
        <v>4990591.28</v>
      </c>
      <c r="F692" s="125">
        <f t="shared" si="10"/>
        <v>165086107.4300001</v>
      </c>
    </row>
    <row r="693" spans="1:7" s="1" customFormat="1" ht="24.75" customHeight="1" x14ac:dyDescent="0.2">
      <c r="A693" s="108">
        <v>44547</v>
      </c>
      <c r="B693" s="34" t="s">
        <v>1029</v>
      </c>
      <c r="C693" s="35" t="s">
        <v>1030</v>
      </c>
      <c r="D693" s="101"/>
      <c r="E693" s="40">
        <v>9243.58</v>
      </c>
      <c r="F693" s="125">
        <f t="shared" si="10"/>
        <v>165076863.85000008</v>
      </c>
    </row>
    <row r="694" spans="1:7" s="1" customFormat="1" ht="25.5" customHeight="1" x14ac:dyDescent="0.2">
      <c r="A694" s="108">
        <v>44550</v>
      </c>
      <c r="B694" s="138" t="s">
        <v>1031</v>
      </c>
      <c r="C694" s="35" t="s">
        <v>1032</v>
      </c>
      <c r="D694" s="101"/>
      <c r="E694" s="40">
        <v>144655.26</v>
      </c>
      <c r="F694" s="125">
        <f t="shared" si="10"/>
        <v>164932208.59000009</v>
      </c>
    </row>
    <row r="695" spans="1:7" s="1" customFormat="1" ht="30.75" customHeight="1" x14ac:dyDescent="0.2">
      <c r="A695" s="108">
        <v>44550</v>
      </c>
      <c r="B695" s="139">
        <v>103866</v>
      </c>
      <c r="C695" s="35" t="s">
        <v>1033</v>
      </c>
      <c r="D695" s="101"/>
      <c r="E695" s="40">
        <v>9384</v>
      </c>
      <c r="F695" s="125">
        <f t="shared" si="10"/>
        <v>164922824.59000009</v>
      </c>
    </row>
    <row r="696" spans="1:7" s="1" customFormat="1" ht="30" customHeight="1" x14ac:dyDescent="0.2">
      <c r="A696" s="108">
        <v>44551</v>
      </c>
      <c r="B696" s="34" t="s">
        <v>1034</v>
      </c>
      <c r="C696" s="35" t="s">
        <v>1035</v>
      </c>
      <c r="D696" s="101"/>
      <c r="E696" s="40">
        <v>11565357.9</v>
      </c>
      <c r="F696" s="125">
        <f t="shared" si="10"/>
        <v>153357466.69000009</v>
      </c>
    </row>
    <row r="697" spans="1:7" s="1" customFormat="1" ht="21" customHeight="1" x14ac:dyDescent="0.2">
      <c r="A697" s="108">
        <v>44551</v>
      </c>
      <c r="B697" s="34" t="s">
        <v>1036</v>
      </c>
      <c r="C697" s="35" t="s">
        <v>1037</v>
      </c>
      <c r="D697" s="101"/>
      <c r="E697" s="40">
        <v>4687633.8499999996</v>
      </c>
      <c r="F697" s="125">
        <f t="shared" si="10"/>
        <v>148669832.84000009</v>
      </c>
    </row>
    <row r="698" spans="1:7" s="1" customFormat="1" ht="26.25" customHeight="1" x14ac:dyDescent="0.2">
      <c r="A698" s="108">
        <v>44551</v>
      </c>
      <c r="B698" s="34" t="s">
        <v>1038</v>
      </c>
      <c r="C698" s="35" t="s">
        <v>1039</v>
      </c>
      <c r="D698" s="101"/>
      <c r="E698" s="40">
        <v>3768961.93</v>
      </c>
      <c r="F698" s="125">
        <f t="shared" si="10"/>
        <v>144900870.91000009</v>
      </c>
    </row>
    <row r="699" spans="1:7" s="1" customFormat="1" ht="20.25" customHeight="1" x14ac:dyDescent="0.2">
      <c r="A699" s="108">
        <v>44551</v>
      </c>
      <c r="B699" s="34" t="s">
        <v>1040</v>
      </c>
      <c r="C699" s="35" t="s">
        <v>1041</v>
      </c>
      <c r="D699" s="101"/>
      <c r="E699" s="40">
        <v>3464220.85</v>
      </c>
      <c r="F699" s="125">
        <f t="shared" si="10"/>
        <v>141436650.06000009</v>
      </c>
    </row>
    <row r="700" spans="1:7" s="1" customFormat="1" ht="26.25" customHeight="1" x14ac:dyDescent="0.2">
      <c r="A700" s="108">
        <v>44551</v>
      </c>
      <c r="B700" s="34" t="s">
        <v>1042</v>
      </c>
      <c r="C700" s="35" t="s">
        <v>1043</v>
      </c>
      <c r="D700" s="101"/>
      <c r="E700" s="40">
        <v>2305550.27</v>
      </c>
      <c r="F700" s="125">
        <f t="shared" si="10"/>
        <v>139131099.79000008</v>
      </c>
    </row>
    <row r="701" spans="1:7" s="1" customFormat="1" ht="26.25" customHeight="1" x14ac:dyDescent="0.2">
      <c r="A701" s="108">
        <v>44551</v>
      </c>
      <c r="B701" s="34" t="s">
        <v>1044</v>
      </c>
      <c r="C701" s="35" t="s">
        <v>1045</v>
      </c>
      <c r="D701" s="101"/>
      <c r="E701" s="40">
        <v>212655.28</v>
      </c>
      <c r="F701" s="125">
        <f t="shared" si="10"/>
        <v>138918444.51000008</v>
      </c>
    </row>
    <row r="702" spans="1:7" ht="24" customHeight="1" x14ac:dyDescent="0.2">
      <c r="A702" s="108">
        <v>44551</v>
      </c>
      <c r="B702" s="34" t="s">
        <v>1046</v>
      </c>
      <c r="C702" s="35" t="s">
        <v>1047</v>
      </c>
      <c r="D702" s="101"/>
      <c r="E702" s="40">
        <v>1964869.15</v>
      </c>
      <c r="F702" s="125">
        <f t="shared" si="10"/>
        <v>136953575.36000007</v>
      </c>
    </row>
    <row r="703" spans="1:7" ht="32.25" customHeight="1" x14ac:dyDescent="0.2">
      <c r="A703" s="108">
        <v>44551</v>
      </c>
      <c r="B703" s="34" t="s">
        <v>1048</v>
      </c>
      <c r="C703" s="35" t="s">
        <v>1049</v>
      </c>
      <c r="D703" s="101"/>
      <c r="E703" s="40">
        <v>193831.08</v>
      </c>
      <c r="F703" s="125">
        <f t="shared" si="10"/>
        <v>136759744.28000006</v>
      </c>
      <c r="G703" s="140"/>
    </row>
    <row r="704" spans="1:7" ht="32.25" customHeight="1" x14ac:dyDescent="0.2">
      <c r="A704" s="108">
        <v>44551</v>
      </c>
      <c r="B704" s="34" t="s">
        <v>1050</v>
      </c>
      <c r="C704" s="35" t="s">
        <v>1051</v>
      </c>
      <c r="D704" s="101"/>
      <c r="E704" s="40">
        <v>736750.47</v>
      </c>
      <c r="F704" s="125">
        <f t="shared" si="10"/>
        <v>136022993.81000006</v>
      </c>
      <c r="G704" s="140"/>
    </row>
    <row r="705" spans="1:60" ht="30.75" customHeight="1" x14ac:dyDescent="0.2">
      <c r="A705" s="108">
        <v>44551</v>
      </c>
      <c r="B705" s="34" t="s">
        <v>1052</v>
      </c>
      <c r="C705" s="35" t="s">
        <v>1053</v>
      </c>
      <c r="D705" s="101"/>
      <c r="E705" s="40">
        <v>33944.14</v>
      </c>
      <c r="F705" s="125">
        <f t="shared" si="10"/>
        <v>135989049.67000008</v>
      </c>
      <c r="G705" s="140"/>
    </row>
    <row r="706" spans="1:60" ht="27.75" customHeight="1" x14ac:dyDescent="0.2">
      <c r="A706" s="108">
        <v>44551</v>
      </c>
      <c r="B706" s="34" t="s">
        <v>1054</v>
      </c>
      <c r="C706" s="35" t="s">
        <v>1055</v>
      </c>
      <c r="D706" s="101"/>
      <c r="E706" s="40">
        <v>17986.14</v>
      </c>
      <c r="F706" s="125">
        <f t="shared" si="10"/>
        <v>135971063.53000009</v>
      </c>
      <c r="G706" s="140"/>
    </row>
    <row r="707" spans="1:60" ht="24" customHeight="1" x14ac:dyDescent="0.2">
      <c r="A707" s="108">
        <v>44551</v>
      </c>
      <c r="B707" s="34" t="s">
        <v>1056</v>
      </c>
      <c r="C707" s="35" t="s">
        <v>1057</v>
      </c>
      <c r="D707" s="101"/>
      <c r="E707" s="40">
        <v>50745337.890000001</v>
      </c>
      <c r="F707" s="125">
        <f t="shared" si="10"/>
        <v>85225725.64000009</v>
      </c>
    </row>
    <row r="708" spans="1:60" ht="33" customHeight="1" x14ac:dyDescent="0.2">
      <c r="A708" s="108">
        <v>44551</v>
      </c>
      <c r="B708" s="34" t="s">
        <v>1058</v>
      </c>
      <c r="C708" s="35" t="s">
        <v>1059</v>
      </c>
      <c r="D708" s="101"/>
      <c r="E708" s="40">
        <v>77694.69</v>
      </c>
      <c r="F708" s="125">
        <f t="shared" si="10"/>
        <v>85148030.950000092</v>
      </c>
    </row>
    <row r="709" spans="1:60" s="58" customFormat="1" ht="20.25" customHeight="1" x14ac:dyDescent="0.2">
      <c r="A709" s="108">
        <v>44552</v>
      </c>
      <c r="B709" s="34" t="s">
        <v>1060</v>
      </c>
      <c r="C709" s="35" t="s">
        <v>1061</v>
      </c>
      <c r="D709" s="101"/>
      <c r="E709" s="40">
        <v>51257438.049999997</v>
      </c>
      <c r="F709" s="125">
        <f t="shared" si="10"/>
        <v>33890592.900000095</v>
      </c>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c r="AT709" s="57"/>
      <c r="AU709" s="57"/>
      <c r="AV709" s="57"/>
      <c r="AW709" s="57"/>
      <c r="AX709" s="57"/>
      <c r="AY709" s="57"/>
      <c r="AZ709" s="57"/>
      <c r="BA709" s="57"/>
      <c r="BB709" s="57"/>
      <c r="BC709" s="57"/>
      <c r="BD709" s="57"/>
      <c r="BE709" s="57"/>
      <c r="BF709" s="57"/>
      <c r="BG709" s="57"/>
      <c r="BH709" s="57"/>
    </row>
    <row r="710" spans="1:60" ht="24.75" customHeight="1" x14ac:dyDescent="0.2">
      <c r="A710" s="108">
        <v>44188</v>
      </c>
      <c r="B710" s="34" t="s">
        <v>1062</v>
      </c>
      <c r="C710" s="35" t="s">
        <v>1063</v>
      </c>
      <c r="D710" s="101"/>
      <c r="E710" s="40">
        <v>102500</v>
      </c>
      <c r="F710" s="125">
        <f t="shared" si="10"/>
        <v>33788092.900000095</v>
      </c>
    </row>
    <row r="711" spans="1:60" ht="23.25" customHeight="1" x14ac:dyDescent="0.2">
      <c r="A711" s="108">
        <v>44188</v>
      </c>
      <c r="B711" s="34" t="s">
        <v>1064</v>
      </c>
      <c r="C711" s="35" t="s">
        <v>1065</v>
      </c>
      <c r="D711" s="101"/>
      <c r="E711" s="40">
        <v>736570.47</v>
      </c>
      <c r="F711" s="125">
        <f t="shared" si="10"/>
        <v>33051522.430000097</v>
      </c>
    </row>
    <row r="712" spans="1:60" ht="15" customHeight="1" x14ac:dyDescent="0.2">
      <c r="A712" s="108">
        <v>44557</v>
      </c>
      <c r="B712" s="39">
        <v>103867</v>
      </c>
      <c r="C712" s="35" t="s">
        <v>116</v>
      </c>
      <c r="D712" s="101"/>
      <c r="E712" s="40">
        <v>0</v>
      </c>
      <c r="F712" s="125">
        <f t="shared" si="10"/>
        <v>33051522.430000097</v>
      </c>
    </row>
    <row r="713" spans="1:60" ht="23.25" customHeight="1" x14ac:dyDescent="0.2">
      <c r="A713" s="108">
        <v>44557</v>
      </c>
      <c r="B713" s="139">
        <v>103868</v>
      </c>
      <c r="C713" s="35" t="s">
        <v>1010</v>
      </c>
      <c r="D713" s="101"/>
      <c r="E713" s="40">
        <v>8192.2000000000007</v>
      </c>
      <c r="F713" s="125">
        <f t="shared" si="10"/>
        <v>33043330.230000097</v>
      </c>
    </row>
    <row r="714" spans="1:60" ht="27" customHeight="1" x14ac:dyDescent="0.2">
      <c r="A714" s="108">
        <v>44557</v>
      </c>
      <c r="B714" s="39" t="s">
        <v>1066</v>
      </c>
      <c r="C714" s="35" t="s">
        <v>1067</v>
      </c>
      <c r="D714" s="101"/>
      <c r="E714" s="40">
        <v>273978.15999999997</v>
      </c>
      <c r="F714" s="125">
        <f t="shared" si="10"/>
        <v>32769352.070000097</v>
      </c>
    </row>
    <row r="715" spans="1:60" s="5" customFormat="1" ht="20.25" customHeight="1" x14ac:dyDescent="0.25">
      <c r="A715" s="108">
        <v>44557</v>
      </c>
      <c r="B715" s="39" t="s">
        <v>1068</v>
      </c>
      <c r="C715" s="35" t="s">
        <v>1069</v>
      </c>
      <c r="D715" s="101"/>
      <c r="E715" s="40">
        <v>1594375.94</v>
      </c>
      <c r="F715" s="125">
        <f t="shared" si="10"/>
        <v>31174976.130000096</v>
      </c>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c r="AC715" s="141"/>
      <c r="AD715" s="141"/>
      <c r="AE715" s="141"/>
      <c r="AF715" s="141"/>
      <c r="AG715" s="141"/>
      <c r="AH715" s="141"/>
      <c r="AI715" s="141"/>
      <c r="AJ715" s="141"/>
      <c r="AK715" s="141"/>
      <c r="AL715" s="141"/>
      <c r="AM715" s="141"/>
      <c r="AN715" s="141"/>
      <c r="AO715" s="141"/>
      <c r="AP715" s="141"/>
      <c r="AQ715" s="141"/>
      <c r="AR715" s="141"/>
      <c r="AS715" s="141"/>
      <c r="AT715" s="141"/>
      <c r="AU715" s="141"/>
      <c r="AV715" s="141"/>
      <c r="AW715" s="141"/>
      <c r="AX715" s="141"/>
      <c r="AY715" s="141"/>
      <c r="AZ715" s="141"/>
      <c r="BA715" s="141"/>
      <c r="BB715" s="141"/>
      <c r="BC715" s="141"/>
      <c r="BD715" s="141"/>
      <c r="BE715" s="141"/>
      <c r="BF715" s="141"/>
      <c r="BG715" s="141"/>
      <c r="BH715" s="141"/>
    </row>
    <row r="716" spans="1:60" s="5" customFormat="1" ht="26.25" customHeight="1" x14ac:dyDescent="0.25">
      <c r="A716" s="108">
        <v>44558</v>
      </c>
      <c r="B716" s="139">
        <v>103869</v>
      </c>
      <c r="C716" s="35" t="s">
        <v>1070</v>
      </c>
      <c r="D716" s="101"/>
      <c r="E716" s="40">
        <v>9384</v>
      </c>
      <c r="F716" s="125">
        <f t="shared" si="10"/>
        <v>31165592.130000096</v>
      </c>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c r="AC716" s="141"/>
      <c r="AD716" s="141"/>
      <c r="AE716" s="141"/>
      <c r="AF716" s="141"/>
      <c r="AG716" s="141"/>
      <c r="AH716" s="141"/>
      <c r="AI716" s="141"/>
      <c r="AJ716" s="141"/>
      <c r="AK716" s="141"/>
      <c r="AL716" s="141"/>
      <c r="AM716" s="141"/>
      <c r="AN716" s="141"/>
      <c r="AO716" s="141"/>
      <c r="AP716" s="141"/>
      <c r="AQ716" s="141"/>
      <c r="AR716" s="141"/>
      <c r="AS716" s="141"/>
      <c r="AT716" s="141"/>
      <c r="AU716" s="141"/>
      <c r="AV716" s="141"/>
      <c r="AW716" s="141"/>
      <c r="AX716" s="141"/>
      <c r="AY716" s="141"/>
      <c r="AZ716" s="141"/>
      <c r="BA716" s="141"/>
      <c r="BB716" s="141"/>
      <c r="BC716" s="141"/>
      <c r="BD716" s="141"/>
      <c r="BE716" s="141"/>
      <c r="BF716" s="141"/>
      <c r="BG716" s="141"/>
      <c r="BH716" s="141"/>
    </row>
    <row r="717" spans="1:60" s="143" customFormat="1" ht="17.25" customHeight="1" x14ac:dyDescent="0.25">
      <c r="A717" s="108">
        <v>44558</v>
      </c>
      <c r="B717" s="139">
        <v>103870</v>
      </c>
      <c r="C717" s="35" t="s">
        <v>1028</v>
      </c>
      <c r="D717" s="101"/>
      <c r="E717" s="40">
        <v>2500</v>
      </c>
      <c r="F717" s="125">
        <f t="shared" si="10"/>
        <v>31163092.130000096</v>
      </c>
      <c r="G717" s="141"/>
      <c r="H717" s="142"/>
      <c r="I717" s="142"/>
      <c r="J717" s="142"/>
      <c r="K717" s="142"/>
      <c r="L717" s="142"/>
      <c r="M717" s="142"/>
      <c r="N717" s="142"/>
      <c r="O717" s="142"/>
      <c r="P717" s="142"/>
      <c r="Q717" s="142"/>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row>
    <row r="718" spans="1:60" s="143" customFormat="1" ht="21" customHeight="1" x14ac:dyDescent="0.25">
      <c r="A718" s="108">
        <v>44558</v>
      </c>
      <c r="B718" s="139">
        <v>103871</v>
      </c>
      <c r="C718" s="35" t="s">
        <v>1071</v>
      </c>
      <c r="D718" s="101"/>
      <c r="E718" s="40">
        <v>4125</v>
      </c>
      <c r="F718" s="125">
        <f t="shared" si="10"/>
        <v>31158967.130000096</v>
      </c>
      <c r="G718" s="141"/>
      <c r="H718" s="142"/>
      <c r="I718" s="142"/>
      <c r="J718" s="142"/>
      <c r="K718" s="142"/>
      <c r="L718" s="142"/>
      <c r="M718" s="142"/>
      <c r="N718" s="142"/>
      <c r="O718" s="142"/>
      <c r="P718" s="142"/>
      <c r="Q718" s="142"/>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row>
    <row r="719" spans="1:60" s="143" customFormat="1" ht="21.75" customHeight="1" x14ac:dyDescent="0.25">
      <c r="A719" s="108">
        <v>44558</v>
      </c>
      <c r="B719" s="139">
        <v>103872</v>
      </c>
      <c r="C719" s="35" t="s">
        <v>1071</v>
      </c>
      <c r="D719" s="101"/>
      <c r="E719" s="40">
        <v>3553.81</v>
      </c>
      <c r="F719" s="125">
        <f t="shared" si="10"/>
        <v>31155413.320000097</v>
      </c>
      <c r="G719" s="141"/>
      <c r="H719" s="142"/>
      <c r="I719" s="142"/>
      <c r="J719" s="142"/>
      <c r="K719" s="142"/>
      <c r="L719" s="142"/>
      <c r="M719" s="142"/>
      <c r="N719" s="142"/>
      <c r="O719" s="142"/>
      <c r="P719" s="142"/>
      <c r="Q719" s="142"/>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row>
    <row r="720" spans="1:60" s="145" customFormat="1" ht="21" customHeight="1" x14ac:dyDescent="0.2">
      <c r="A720" s="108">
        <v>44558</v>
      </c>
      <c r="B720" s="139">
        <v>103873</v>
      </c>
      <c r="C720" s="35" t="s">
        <v>1071</v>
      </c>
      <c r="D720" s="101"/>
      <c r="E720" s="40">
        <v>3333.33</v>
      </c>
      <c r="F720" s="125">
        <f t="shared" ref="F720:F730" si="11">F719-E720</f>
        <v>31152079.990000099</v>
      </c>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44"/>
      <c r="AL720" s="144"/>
      <c r="AM720" s="144"/>
      <c r="AN720" s="144"/>
      <c r="AO720" s="144"/>
      <c r="AP720" s="144"/>
      <c r="AQ720" s="144"/>
      <c r="AR720" s="144"/>
      <c r="AS720" s="144"/>
      <c r="AT720" s="144"/>
      <c r="AU720" s="144"/>
      <c r="AV720" s="144"/>
      <c r="AW720" s="144"/>
      <c r="AX720" s="144"/>
      <c r="AY720" s="144"/>
      <c r="AZ720" s="144"/>
      <c r="BA720" s="144"/>
      <c r="BB720" s="144"/>
      <c r="BC720" s="144"/>
      <c r="BD720" s="144"/>
      <c r="BE720" s="144"/>
      <c r="BF720" s="144"/>
      <c r="BG720" s="144"/>
      <c r="BH720" s="144"/>
    </row>
    <row r="721" spans="1:60" s="145" customFormat="1" ht="21" customHeight="1" x14ac:dyDescent="0.2">
      <c r="A721" s="108">
        <v>44558</v>
      </c>
      <c r="B721" s="139">
        <v>103874</v>
      </c>
      <c r="C721" s="35" t="s">
        <v>1071</v>
      </c>
      <c r="D721" s="101"/>
      <c r="E721" s="40">
        <v>3333.33</v>
      </c>
      <c r="F721" s="125">
        <f t="shared" si="11"/>
        <v>31148746.660000101</v>
      </c>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44"/>
      <c r="AL721" s="144"/>
      <c r="AM721" s="144"/>
      <c r="AN721" s="144"/>
      <c r="AO721" s="144"/>
      <c r="AP721" s="144"/>
      <c r="AQ721" s="144"/>
      <c r="AR721" s="144"/>
      <c r="AS721" s="144"/>
      <c r="AT721" s="144"/>
      <c r="AU721" s="144"/>
      <c r="AV721" s="144"/>
      <c r="AW721" s="144"/>
      <c r="AX721" s="144"/>
      <c r="AY721" s="144"/>
      <c r="AZ721" s="144"/>
      <c r="BA721" s="144"/>
      <c r="BB721" s="144"/>
      <c r="BC721" s="144"/>
      <c r="BD721" s="144"/>
      <c r="BE721" s="144"/>
      <c r="BF721" s="144"/>
      <c r="BG721" s="144"/>
      <c r="BH721" s="144"/>
    </row>
    <row r="722" spans="1:60" s="145" customFormat="1" ht="18.75" customHeight="1" x14ac:dyDescent="0.2">
      <c r="A722" s="108">
        <v>44558</v>
      </c>
      <c r="B722" s="139">
        <v>103875</v>
      </c>
      <c r="C722" s="35" t="s">
        <v>1071</v>
      </c>
      <c r="D722" s="101"/>
      <c r="E722" s="40">
        <v>3640.98</v>
      </c>
      <c r="F722" s="125">
        <f t="shared" si="11"/>
        <v>31145105.6800001</v>
      </c>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c r="AR722" s="144"/>
      <c r="AS722" s="144"/>
      <c r="AT722" s="144"/>
      <c r="AU722" s="144"/>
      <c r="AV722" s="144"/>
      <c r="AW722" s="144"/>
      <c r="AX722" s="144"/>
      <c r="AY722" s="144"/>
      <c r="AZ722" s="144"/>
      <c r="BA722" s="144"/>
      <c r="BB722" s="144"/>
      <c r="BC722" s="144"/>
      <c r="BD722" s="144"/>
      <c r="BE722" s="144"/>
      <c r="BF722" s="144"/>
      <c r="BG722" s="144"/>
      <c r="BH722" s="144"/>
    </row>
    <row r="723" spans="1:60" ht="18" customHeight="1" x14ac:dyDescent="0.2">
      <c r="A723" s="108">
        <v>44558</v>
      </c>
      <c r="B723" s="139">
        <v>103876</v>
      </c>
      <c r="C723" s="35" t="s">
        <v>1071</v>
      </c>
      <c r="D723" s="101"/>
      <c r="E723" s="40">
        <v>8794.7999999999993</v>
      </c>
      <c r="F723" s="125">
        <f t="shared" si="11"/>
        <v>31136310.8800001</v>
      </c>
    </row>
    <row r="724" spans="1:60" ht="19.5" customHeight="1" x14ac:dyDescent="0.2">
      <c r="A724" s="108">
        <v>44558</v>
      </c>
      <c r="B724" s="139">
        <v>103877</v>
      </c>
      <c r="C724" s="35" t="s">
        <v>1028</v>
      </c>
      <c r="D724" s="101"/>
      <c r="E724" s="40">
        <v>4138.4399999999996</v>
      </c>
      <c r="F724" s="125">
        <f t="shared" si="11"/>
        <v>31132172.440000098</v>
      </c>
    </row>
    <row r="725" spans="1:60" ht="21" customHeight="1" x14ac:dyDescent="0.2">
      <c r="A725" s="108">
        <v>44558</v>
      </c>
      <c r="B725" s="139">
        <v>103878</v>
      </c>
      <c r="C725" s="35" t="s">
        <v>1028</v>
      </c>
      <c r="D725" s="101"/>
      <c r="E725" s="40">
        <v>10000</v>
      </c>
      <c r="F725" s="125">
        <f t="shared" si="11"/>
        <v>31122172.440000098</v>
      </c>
    </row>
    <row r="726" spans="1:60" ht="18.75" customHeight="1" x14ac:dyDescent="0.2">
      <c r="A726" s="108">
        <v>44558</v>
      </c>
      <c r="B726" s="139">
        <v>103879</v>
      </c>
      <c r="C726" s="35" t="s">
        <v>1071</v>
      </c>
      <c r="D726" s="101"/>
      <c r="E726" s="40">
        <v>8717.89</v>
      </c>
      <c r="F726" s="125">
        <f t="shared" si="11"/>
        <v>31113454.550000098</v>
      </c>
    </row>
    <row r="727" spans="1:60" ht="21.75" customHeight="1" x14ac:dyDescent="0.2">
      <c r="A727" s="108">
        <v>44558</v>
      </c>
      <c r="B727" s="139">
        <v>103880</v>
      </c>
      <c r="C727" s="35" t="s">
        <v>1028</v>
      </c>
      <c r="D727" s="101"/>
      <c r="E727" s="40">
        <v>5500</v>
      </c>
      <c r="F727" s="125">
        <f t="shared" si="11"/>
        <v>31107954.550000098</v>
      </c>
      <c r="G727" s="146"/>
      <c r="H727" s="146"/>
    </row>
    <row r="728" spans="1:60" ht="19.5" customHeight="1" x14ac:dyDescent="0.2">
      <c r="A728" s="108">
        <v>44558</v>
      </c>
      <c r="B728" s="139">
        <v>103881</v>
      </c>
      <c r="C728" s="35" t="s">
        <v>1072</v>
      </c>
      <c r="D728" s="101"/>
      <c r="E728" s="40">
        <v>5517.92</v>
      </c>
      <c r="F728" s="125">
        <f t="shared" si="11"/>
        <v>31102436.630000096</v>
      </c>
      <c r="G728" s="146"/>
    </row>
    <row r="729" spans="1:60" ht="18.75" customHeight="1" x14ac:dyDescent="0.2">
      <c r="A729" s="108">
        <v>44558</v>
      </c>
      <c r="B729" s="139">
        <v>103882</v>
      </c>
      <c r="C729" s="35" t="s">
        <v>1071</v>
      </c>
      <c r="D729" s="101"/>
      <c r="E729" s="40">
        <v>2500</v>
      </c>
      <c r="F729" s="125">
        <f t="shared" si="11"/>
        <v>31099936.630000096</v>
      </c>
    </row>
    <row r="730" spans="1:60" ht="18" customHeight="1" x14ac:dyDescent="0.2">
      <c r="A730" s="108">
        <v>44559</v>
      </c>
      <c r="B730" s="39" t="s">
        <v>1073</v>
      </c>
      <c r="C730" s="55" t="s">
        <v>1074</v>
      </c>
      <c r="D730" s="101"/>
      <c r="E730" s="40">
        <v>53249.62</v>
      </c>
      <c r="F730" s="125">
        <f t="shared" si="11"/>
        <v>31046687.010000095</v>
      </c>
    </row>
    <row r="731" spans="1:60" ht="15" customHeight="1" x14ac:dyDescent="0.2">
      <c r="A731" s="112"/>
      <c r="B731" s="113"/>
      <c r="C731" s="77"/>
      <c r="D731" s="114"/>
      <c r="E731" s="79"/>
      <c r="F731" s="147"/>
    </row>
    <row r="732" spans="1:60" ht="15" customHeight="1" x14ac:dyDescent="0.2">
      <c r="A732" s="112"/>
      <c r="B732" s="113"/>
      <c r="C732" s="77"/>
      <c r="D732" s="114"/>
      <c r="E732" s="79"/>
      <c r="F732" s="147"/>
    </row>
    <row r="733" spans="1:60" ht="15" customHeight="1" x14ac:dyDescent="0.2">
      <c r="A733" s="112"/>
      <c r="B733" s="113"/>
      <c r="C733" s="77"/>
      <c r="D733" s="114"/>
      <c r="E733" s="79"/>
      <c r="F733" s="147"/>
    </row>
    <row r="734" spans="1:60" s="5" customFormat="1" ht="15" customHeight="1" x14ac:dyDescent="0.25">
      <c r="A734" s="112"/>
      <c r="B734" s="148"/>
      <c r="C734" s="77"/>
      <c r="D734" s="114"/>
      <c r="E734" s="79"/>
      <c r="F734" s="147"/>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c r="AC734" s="141"/>
      <c r="AD734" s="141"/>
      <c r="AE734" s="141"/>
      <c r="AF734" s="141"/>
      <c r="AG734" s="141"/>
      <c r="AH734" s="141"/>
      <c r="AI734" s="141"/>
      <c r="AJ734" s="141"/>
      <c r="AK734" s="141"/>
      <c r="AL734" s="141"/>
      <c r="AM734" s="141"/>
      <c r="AN734" s="141"/>
      <c r="AO734" s="141"/>
      <c r="AP734" s="141"/>
      <c r="AQ734" s="141"/>
      <c r="AR734" s="141"/>
      <c r="AS734" s="141"/>
      <c r="AT734" s="141"/>
      <c r="AU734" s="141"/>
      <c r="AV734" s="141"/>
      <c r="AW734" s="141"/>
      <c r="AX734" s="141"/>
      <c r="AY734" s="141"/>
      <c r="AZ734" s="141"/>
      <c r="BA734" s="141"/>
      <c r="BB734" s="141"/>
      <c r="BC734" s="141"/>
      <c r="BD734" s="141"/>
      <c r="BE734" s="141"/>
      <c r="BF734" s="141"/>
      <c r="BG734" s="141"/>
      <c r="BH734" s="141"/>
    </row>
    <row r="735" spans="1:60" s="5" customFormat="1" ht="15" customHeight="1" x14ac:dyDescent="0.25">
      <c r="A735" s="112"/>
      <c r="B735" s="148"/>
      <c r="C735" s="77"/>
      <c r="D735" s="114"/>
      <c r="E735" s="79"/>
      <c r="F735" s="147"/>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c r="AC735" s="141"/>
      <c r="AD735" s="141"/>
      <c r="AE735" s="141"/>
      <c r="AF735" s="141"/>
      <c r="AG735" s="141"/>
      <c r="AH735" s="141"/>
      <c r="AI735" s="141"/>
      <c r="AJ735" s="141"/>
      <c r="AK735" s="141"/>
      <c r="AL735" s="141"/>
      <c r="AM735" s="141"/>
      <c r="AN735" s="141"/>
      <c r="AO735" s="141"/>
      <c r="AP735" s="141"/>
      <c r="AQ735" s="141"/>
      <c r="AR735" s="141"/>
      <c r="AS735" s="141"/>
      <c r="AT735" s="141"/>
      <c r="AU735" s="141"/>
      <c r="AV735" s="141"/>
      <c r="AW735" s="141"/>
      <c r="AX735" s="141"/>
      <c r="AY735" s="141"/>
      <c r="AZ735" s="141"/>
      <c r="BA735" s="141"/>
      <c r="BB735" s="141"/>
      <c r="BC735" s="141"/>
      <c r="BD735" s="141"/>
      <c r="BE735" s="141"/>
      <c r="BF735" s="141"/>
      <c r="BG735" s="141"/>
      <c r="BH735" s="141"/>
    </row>
    <row r="736" spans="1:60" s="5" customFormat="1" ht="15" customHeight="1" x14ac:dyDescent="0.25">
      <c r="A736" s="112"/>
      <c r="B736" s="148"/>
      <c r="C736" s="77"/>
      <c r="D736" s="114"/>
      <c r="E736" s="79"/>
      <c r="F736" s="147"/>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c r="AD736" s="141"/>
      <c r="AE736" s="141"/>
      <c r="AF736" s="141"/>
      <c r="AG736" s="141"/>
      <c r="AH736" s="141"/>
      <c r="AI736" s="141"/>
      <c r="AJ736" s="141"/>
      <c r="AK736" s="141"/>
      <c r="AL736" s="141"/>
      <c r="AM736" s="141"/>
      <c r="AN736" s="141"/>
      <c r="AO736" s="141"/>
      <c r="AP736" s="141"/>
      <c r="AQ736" s="141"/>
      <c r="AR736" s="141"/>
      <c r="AS736" s="141"/>
      <c r="AT736" s="141"/>
      <c r="AU736" s="141"/>
      <c r="AV736" s="141"/>
      <c r="AW736" s="141"/>
      <c r="AX736" s="141"/>
      <c r="AY736" s="141"/>
      <c r="AZ736" s="141"/>
      <c r="BA736" s="141"/>
      <c r="BB736" s="141"/>
      <c r="BC736" s="141"/>
      <c r="BD736" s="141"/>
      <c r="BE736" s="141"/>
      <c r="BF736" s="141"/>
      <c r="BG736" s="141"/>
      <c r="BH736" s="141"/>
    </row>
    <row r="737" spans="1:60" s="5" customFormat="1" ht="33" customHeight="1" x14ac:dyDescent="0.25">
      <c r="A737" s="283" t="s">
        <v>0</v>
      </c>
      <c r="B737" s="283"/>
      <c r="C737" s="283"/>
      <c r="D737" s="283"/>
      <c r="E737" s="283"/>
      <c r="F737" s="283"/>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c r="AD737" s="141"/>
      <c r="AE737" s="141"/>
      <c r="AF737" s="141"/>
      <c r="AG737" s="141"/>
      <c r="AH737" s="141"/>
      <c r="AI737" s="141"/>
      <c r="AJ737" s="141"/>
      <c r="AK737" s="141"/>
      <c r="AL737" s="141"/>
      <c r="AM737" s="141"/>
      <c r="AN737" s="141"/>
      <c r="AO737" s="141"/>
      <c r="AP737" s="141"/>
      <c r="AQ737" s="141"/>
      <c r="AR737" s="141"/>
      <c r="AS737" s="141"/>
      <c r="AT737" s="141"/>
      <c r="AU737" s="141"/>
      <c r="AV737" s="141"/>
      <c r="AW737" s="141"/>
      <c r="AX737" s="141"/>
      <c r="AY737" s="141"/>
      <c r="AZ737" s="141"/>
      <c r="BA737" s="141"/>
      <c r="BB737" s="141"/>
      <c r="BC737" s="141"/>
      <c r="BD737" s="141"/>
      <c r="BE737" s="141"/>
      <c r="BF737" s="141"/>
      <c r="BG737" s="141"/>
      <c r="BH737" s="141"/>
    </row>
    <row r="738" spans="1:60" s="145" customFormat="1" ht="30" customHeight="1" x14ac:dyDescent="0.25">
      <c r="A738" s="283" t="s">
        <v>1</v>
      </c>
      <c r="B738" s="283"/>
      <c r="C738" s="283"/>
      <c r="D738" s="283"/>
      <c r="E738" s="283"/>
      <c r="F738" s="283"/>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44"/>
      <c r="AL738" s="144"/>
      <c r="AM738" s="144"/>
      <c r="AN738" s="144"/>
      <c r="AO738" s="144"/>
      <c r="AP738" s="144"/>
      <c r="AQ738" s="144"/>
      <c r="AR738" s="144"/>
      <c r="AS738" s="144"/>
      <c r="AT738" s="144"/>
      <c r="AU738" s="144"/>
      <c r="AV738" s="144"/>
      <c r="AW738" s="144"/>
      <c r="AX738" s="144"/>
      <c r="AY738" s="144"/>
      <c r="AZ738" s="144"/>
      <c r="BA738" s="144"/>
      <c r="BB738" s="144"/>
      <c r="BC738" s="144"/>
      <c r="BD738" s="144"/>
      <c r="BE738" s="144"/>
      <c r="BF738" s="144"/>
      <c r="BG738" s="144"/>
      <c r="BH738" s="144"/>
    </row>
    <row r="739" spans="1:60" s="145" customFormat="1" ht="12" customHeight="1" x14ac:dyDescent="0.25">
      <c r="A739" s="284" t="s">
        <v>2</v>
      </c>
      <c r="B739" s="284"/>
      <c r="C739" s="284"/>
      <c r="D739" s="284"/>
      <c r="E739" s="284"/>
      <c r="F739" s="28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c r="AK739" s="144"/>
      <c r="AL739" s="144"/>
      <c r="AM739" s="144"/>
      <c r="AN739" s="144"/>
      <c r="AO739" s="144"/>
      <c r="AP739" s="144"/>
      <c r="AQ739" s="144"/>
      <c r="AR739" s="144"/>
      <c r="AS739" s="144"/>
      <c r="AT739" s="144"/>
      <c r="AU739" s="144"/>
      <c r="AV739" s="144"/>
      <c r="AW739" s="144"/>
      <c r="AX739" s="144"/>
      <c r="AY739" s="144"/>
      <c r="AZ739" s="144"/>
      <c r="BA739" s="144"/>
      <c r="BB739" s="144"/>
      <c r="BC739" s="144"/>
      <c r="BD739" s="144"/>
      <c r="BE739" s="144"/>
      <c r="BF739" s="144"/>
      <c r="BG739" s="144"/>
      <c r="BH739" s="144"/>
    </row>
    <row r="740" spans="1:60" s="145" customFormat="1" ht="15" customHeight="1" x14ac:dyDescent="0.25">
      <c r="A740" s="284" t="s">
        <v>3</v>
      </c>
      <c r="B740" s="284"/>
      <c r="C740" s="284"/>
      <c r="D740" s="284"/>
      <c r="E740" s="284"/>
      <c r="F740" s="28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c r="AE740" s="144"/>
      <c r="AF740" s="144"/>
      <c r="AG740" s="144"/>
      <c r="AH740" s="144"/>
      <c r="AI740" s="144"/>
      <c r="AJ740" s="144"/>
      <c r="AK740" s="144"/>
      <c r="AL740" s="144"/>
      <c r="AM740" s="144"/>
      <c r="AN740" s="144"/>
      <c r="AO740" s="144"/>
      <c r="AP740" s="144"/>
      <c r="AQ740" s="144"/>
      <c r="AR740" s="144"/>
      <c r="AS740" s="144"/>
      <c r="AT740" s="144"/>
      <c r="AU740" s="144"/>
      <c r="AV740" s="144"/>
      <c r="AW740" s="144"/>
      <c r="AX740" s="144"/>
      <c r="AY740" s="144"/>
      <c r="AZ740" s="144"/>
      <c r="BA740" s="144"/>
      <c r="BB740" s="144"/>
      <c r="BC740" s="144"/>
      <c r="BD740" s="144"/>
      <c r="BE740" s="144"/>
      <c r="BF740" s="144"/>
      <c r="BG740" s="144"/>
      <c r="BH740" s="144"/>
    </row>
    <row r="741" spans="1:60" ht="15" customHeight="1" x14ac:dyDescent="0.2">
      <c r="A741" s="149"/>
    </row>
    <row r="742" spans="1:60" ht="15" customHeight="1" x14ac:dyDescent="0.2">
      <c r="A742" s="285" t="s">
        <v>1075</v>
      </c>
      <c r="B742" s="286"/>
      <c r="C742" s="286"/>
      <c r="D742" s="286"/>
      <c r="E742" s="286"/>
      <c r="F742" s="287"/>
    </row>
    <row r="743" spans="1:60" ht="15" customHeight="1" x14ac:dyDescent="0.2">
      <c r="A743" s="285" t="s">
        <v>5</v>
      </c>
      <c r="B743" s="286"/>
      <c r="C743" s="286"/>
      <c r="D743" s="286"/>
      <c r="E743" s="287"/>
      <c r="F743" s="119">
        <v>410406204.69999999</v>
      </c>
    </row>
    <row r="744" spans="1:60" ht="15" customHeight="1" x14ac:dyDescent="0.2">
      <c r="A744" s="11" t="s">
        <v>6</v>
      </c>
      <c r="B744" s="11" t="s">
        <v>7</v>
      </c>
      <c r="C744" s="11" t="s">
        <v>837</v>
      </c>
      <c r="D744" s="11" t="s">
        <v>9</v>
      </c>
      <c r="E744" s="11" t="s">
        <v>10</v>
      </c>
      <c r="F744" s="11" t="s">
        <v>838</v>
      </c>
    </row>
    <row r="745" spans="1:60" ht="15" customHeight="1" x14ac:dyDescent="0.2">
      <c r="A745" s="108"/>
      <c r="B745" s="153"/>
      <c r="C745" s="14" t="s">
        <v>1076</v>
      </c>
      <c r="D745" s="96"/>
      <c r="E745" s="154"/>
      <c r="F745" s="155">
        <f>F743</f>
        <v>410406204.69999999</v>
      </c>
    </row>
    <row r="746" spans="1:60" ht="15" customHeight="1" x14ac:dyDescent="0.2">
      <c r="A746" s="108"/>
      <c r="B746" s="153"/>
      <c r="C746" s="14" t="s">
        <v>1076</v>
      </c>
      <c r="D746" s="96"/>
      <c r="E746" s="128"/>
      <c r="F746" s="155">
        <f>F745-E746</f>
        <v>410406204.69999999</v>
      </c>
    </row>
    <row r="747" spans="1:60" ht="15" customHeight="1" x14ac:dyDescent="0.2">
      <c r="A747" s="108"/>
      <c r="B747" s="153"/>
      <c r="C747" s="14" t="s">
        <v>1077</v>
      </c>
      <c r="D747" s="96"/>
      <c r="E747" s="154"/>
      <c r="F747" s="155">
        <f t="shared" ref="F747:F748" si="12">F746-E747</f>
        <v>410406204.69999999</v>
      </c>
    </row>
    <row r="748" spans="1:60" ht="15" customHeight="1" x14ac:dyDescent="0.2">
      <c r="A748" s="156"/>
      <c r="B748" s="153"/>
      <c r="C748" s="14" t="s">
        <v>22</v>
      </c>
      <c r="D748" s="21"/>
      <c r="E748" s="128">
        <v>175</v>
      </c>
      <c r="F748" s="155">
        <f t="shared" si="12"/>
        <v>410406029.69999999</v>
      </c>
    </row>
    <row r="749" spans="1:60" ht="48" customHeight="1" x14ac:dyDescent="0.2">
      <c r="A749" s="157"/>
      <c r="B749" s="116"/>
      <c r="C749" s="158"/>
      <c r="D749" s="159"/>
      <c r="E749" s="160"/>
      <c r="F749" s="161"/>
    </row>
    <row r="750" spans="1:60" ht="15" customHeight="1" x14ac:dyDescent="0.25">
      <c r="A750" s="283" t="s">
        <v>0</v>
      </c>
      <c r="B750" s="283"/>
      <c r="C750" s="283"/>
      <c r="D750" s="283"/>
      <c r="E750" s="283"/>
      <c r="F750" s="283"/>
    </row>
    <row r="751" spans="1:60" ht="15" customHeight="1" x14ac:dyDescent="0.25">
      <c r="A751" s="283" t="s">
        <v>1</v>
      </c>
      <c r="B751" s="283"/>
      <c r="C751" s="283"/>
      <c r="D751" s="283"/>
      <c r="E751" s="283"/>
      <c r="F751" s="283"/>
    </row>
    <row r="752" spans="1:60" ht="15" customHeight="1" x14ac:dyDescent="0.25">
      <c r="A752" s="284" t="s">
        <v>2</v>
      </c>
      <c r="B752" s="284"/>
      <c r="C752" s="284"/>
      <c r="D752" s="284"/>
      <c r="E752" s="284"/>
      <c r="F752" s="284"/>
    </row>
    <row r="753" spans="1:6" ht="15" customHeight="1" x14ac:dyDescent="0.25">
      <c r="A753" s="284" t="s">
        <v>3</v>
      </c>
      <c r="B753" s="284"/>
      <c r="C753" s="284"/>
      <c r="D753" s="284"/>
      <c r="E753" s="284"/>
      <c r="F753" s="284"/>
    </row>
    <row r="754" spans="1:6" ht="15" customHeight="1" x14ac:dyDescent="0.25">
      <c r="A754" s="162"/>
      <c r="B754" s="4"/>
      <c r="C754" s="5"/>
      <c r="D754" s="6"/>
      <c r="E754" s="7"/>
      <c r="F754" s="8"/>
    </row>
    <row r="755" spans="1:6" ht="15" customHeight="1" x14ac:dyDescent="0.2">
      <c r="A755" s="285" t="s">
        <v>1078</v>
      </c>
      <c r="B755" s="286"/>
      <c r="C755" s="286"/>
      <c r="D755" s="286"/>
      <c r="E755" s="286"/>
      <c r="F755" s="287"/>
    </row>
    <row r="756" spans="1:6" ht="15" customHeight="1" x14ac:dyDescent="0.2">
      <c r="A756" s="285" t="s">
        <v>5</v>
      </c>
      <c r="B756" s="286"/>
      <c r="C756" s="286"/>
      <c r="D756" s="286"/>
      <c r="E756" s="287"/>
      <c r="F756" s="119">
        <v>147182514.00999999</v>
      </c>
    </row>
    <row r="757" spans="1:6" s="1" customFormat="1" ht="15" customHeight="1" x14ac:dyDescent="0.2">
      <c r="A757" s="11" t="s">
        <v>6</v>
      </c>
      <c r="B757" s="11" t="s">
        <v>7</v>
      </c>
      <c r="C757" s="11" t="s">
        <v>837</v>
      </c>
      <c r="D757" s="11" t="s">
        <v>9</v>
      </c>
      <c r="E757" s="11" t="s">
        <v>10</v>
      </c>
      <c r="F757" s="11" t="s">
        <v>838</v>
      </c>
    </row>
    <row r="758" spans="1:6" s="1" customFormat="1" ht="15" customHeight="1" x14ac:dyDescent="0.2">
      <c r="A758" s="108"/>
      <c r="B758" s="153"/>
      <c r="C758" s="14" t="s">
        <v>840</v>
      </c>
      <c r="D758" s="163">
        <v>20767279.329999998</v>
      </c>
      <c r="E758" s="154"/>
      <c r="F758" s="155">
        <f>F756+D758</f>
        <v>167949793.33999997</v>
      </c>
    </row>
    <row r="759" spans="1:6" s="1" customFormat="1" ht="15" customHeight="1" x14ac:dyDescent="0.2">
      <c r="A759" s="108"/>
      <c r="B759" s="153"/>
      <c r="C759" s="14" t="s">
        <v>1076</v>
      </c>
      <c r="D759" s="73"/>
      <c r="E759" s="15">
        <v>140000000</v>
      </c>
      <c r="F759" s="155">
        <f>F758-E759</f>
        <v>27949793.339999974</v>
      </c>
    </row>
    <row r="760" spans="1:6" s="1" customFormat="1" ht="15" customHeight="1" x14ac:dyDescent="0.2">
      <c r="A760" s="108"/>
      <c r="B760" s="153"/>
      <c r="C760" s="14" t="s">
        <v>1079</v>
      </c>
      <c r="D760" s="73">
        <v>1933079.49</v>
      </c>
      <c r="E760" s="164"/>
      <c r="F760" s="155">
        <f>F759+D760</f>
        <v>29882872.829999972</v>
      </c>
    </row>
    <row r="761" spans="1:6" s="1" customFormat="1" ht="15" customHeight="1" x14ac:dyDescent="0.2">
      <c r="A761" s="108"/>
      <c r="B761" s="153"/>
      <c r="C761" s="14" t="s">
        <v>1080</v>
      </c>
      <c r="D761" s="73"/>
      <c r="E761" s="40">
        <v>1135400</v>
      </c>
      <c r="F761" s="155">
        <f t="shared" ref="F761:F765" si="13">F760-E761</f>
        <v>28747472.829999972</v>
      </c>
    </row>
    <row r="762" spans="1:6" s="1" customFormat="1" ht="15" customHeight="1" x14ac:dyDescent="0.2">
      <c r="A762" s="108"/>
      <c r="B762" s="153"/>
      <c r="C762" s="14" t="s">
        <v>1081</v>
      </c>
      <c r="D762" s="73"/>
      <c r="E762" s="15"/>
      <c r="F762" s="155">
        <f t="shared" si="13"/>
        <v>28747472.829999972</v>
      </c>
    </row>
    <row r="763" spans="1:6" s="1" customFormat="1" ht="15" customHeight="1" x14ac:dyDescent="0.2">
      <c r="A763" s="108"/>
      <c r="B763" s="153"/>
      <c r="C763" s="14" t="s">
        <v>1082</v>
      </c>
      <c r="D763" s="96"/>
      <c r="E763" s="40">
        <v>1337.5</v>
      </c>
      <c r="F763" s="155">
        <f t="shared" si="13"/>
        <v>28746135.329999972</v>
      </c>
    </row>
    <row r="764" spans="1:6" s="1" customFormat="1" ht="15" customHeight="1" x14ac:dyDescent="0.2">
      <c r="A764" s="108"/>
      <c r="B764" s="153"/>
      <c r="C764" s="14" t="s">
        <v>1083</v>
      </c>
      <c r="D764" s="96"/>
      <c r="E764" s="40">
        <v>3056.7</v>
      </c>
      <c r="F764" s="155">
        <f t="shared" si="13"/>
        <v>28743078.629999973</v>
      </c>
    </row>
    <row r="765" spans="1:6" s="1" customFormat="1" ht="15" customHeight="1" x14ac:dyDescent="0.2">
      <c r="A765" s="108"/>
      <c r="B765" s="153"/>
      <c r="C765" s="14" t="s">
        <v>1084</v>
      </c>
      <c r="D765" s="96"/>
      <c r="E765" s="40">
        <v>150</v>
      </c>
      <c r="F765" s="155">
        <f t="shared" si="13"/>
        <v>28742928.629999973</v>
      </c>
    </row>
    <row r="766" spans="1:6" s="1" customFormat="1" ht="15" customHeight="1" x14ac:dyDescent="0.2">
      <c r="A766" s="108"/>
      <c r="B766" s="153"/>
      <c r="C766" s="14" t="s">
        <v>1085</v>
      </c>
      <c r="D766" s="15">
        <v>60144.67</v>
      </c>
      <c r="E766" s="15"/>
      <c r="F766" s="155">
        <f>F765+D766</f>
        <v>28803073.299999975</v>
      </c>
    </row>
    <row r="767" spans="1:6" s="1" customFormat="1" ht="15" customHeight="1" x14ac:dyDescent="0.2">
      <c r="A767" s="157"/>
      <c r="B767" s="165"/>
      <c r="C767" s="166"/>
      <c r="D767" s="167"/>
      <c r="E767" s="168"/>
      <c r="F767" s="161"/>
    </row>
    <row r="768" spans="1:6" s="1" customFormat="1" ht="15" customHeight="1" x14ac:dyDescent="0.2">
      <c r="A768" s="157"/>
      <c r="B768" s="165"/>
      <c r="C768" s="166"/>
      <c r="D768" s="167"/>
      <c r="E768" s="168"/>
      <c r="F768" s="161"/>
    </row>
    <row r="769" spans="1:6" s="1" customFormat="1" ht="15" customHeight="1" x14ac:dyDescent="0.2">
      <c r="A769" s="157"/>
      <c r="B769" s="165"/>
      <c r="C769" s="166"/>
      <c r="D769" s="167"/>
      <c r="E769" s="168"/>
      <c r="F769" s="161"/>
    </row>
    <row r="770" spans="1:6" s="1" customFormat="1" ht="15" customHeight="1" x14ac:dyDescent="0.2">
      <c r="A770" s="157"/>
      <c r="B770" s="165"/>
      <c r="C770" s="166"/>
      <c r="D770" s="167"/>
      <c r="E770" s="168"/>
      <c r="F770" s="161"/>
    </row>
    <row r="771" spans="1:6" s="1" customFormat="1" ht="15" customHeight="1" x14ac:dyDescent="0.2">
      <c r="A771" s="157"/>
      <c r="B771" s="165"/>
      <c r="C771" s="166"/>
      <c r="D771" s="167"/>
      <c r="E771" s="168"/>
      <c r="F771" s="161"/>
    </row>
    <row r="772" spans="1:6" s="1" customFormat="1" ht="15" customHeight="1" x14ac:dyDescent="0.2">
      <c r="A772" s="157"/>
      <c r="B772" s="165"/>
      <c r="C772" s="166"/>
      <c r="D772" s="167"/>
      <c r="E772" s="168"/>
      <c r="F772" s="161"/>
    </row>
    <row r="773" spans="1:6" s="1" customFormat="1" ht="15" customHeight="1" x14ac:dyDescent="0.2">
      <c r="A773" s="157"/>
      <c r="B773" s="165"/>
      <c r="C773" s="166"/>
      <c r="D773" s="167"/>
      <c r="E773" s="168"/>
      <c r="F773" s="161"/>
    </row>
    <row r="774" spans="1:6" s="1" customFormat="1" ht="15" customHeight="1" x14ac:dyDescent="0.2">
      <c r="A774" s="157"/>
      <c r="B774" s="165"/>
      <c r="C774" s="166"/>
      <c r="D774" s="167"/>
      <c r="E774" s="168"/>
      <c r="F774" s="161"/>
    </row>
    <row r="775" spans="1:6" s="1" customFormat="1" ht="15" customHeight="1" x14ac:dyDescent="0.2">
      <c r="A775" s="157"/>
      <c r="B775" s="165"/>
      <c r="C775" s="166"/>
      <c r="D775" s="167"/>
      <c r="E775" s="168"/>
      <c r="F775" s="161"/>
    </row>
    <row r="776" spans="1:6" s="1" customFormat="1" ht="15" customHeight="1" x14ac:dyDescent="0.2">
      <c r="A776" s="157"/>
      <c r="B776" s="165"/>
      <c r="C776" s="166"/>
      <c r="D776" s="167"/>
      <c r="E776" s="168"/>
      <c r="F776" s="161"/>
    </row>
    <row r="777" spans="1:6" s="1" customFormat="1" ht="15" customHeight="1" x14ac:dyDescent="0.2">
      <c r="A777" s="157"/>
      <c r="B777" s="165"/>
      <c r="C777" s="166"/>
      <c r="D777" s="167"/>
      <c r="E777" s="168"/>
      <c r="F777" s="161"/>
    </row>
    <row r="778" spans="1:6" s="1" customFormat="1" ht="15" customHeight="1" x14ac:dyDescent="0.2">
      <c r="A778" s="157"/>
      <c r="B778" s="165"/>
      <c r="C778" s="166"/>
      <c r="D778" s="167"/>
      <c r="E778" s="168"/>
      <c r="F778" s="161"/>
    </row>
    <row r="779" spans="1:6" s="1" customFormat="1" ht="15" customHeight="1" x14ac:dyDescent="0.2">
      <c r="A779" s="157"/>
      <c r="B779" s="165"/>
      <c r="C779" s="166"/>
      <c r="D779" s="167"/>
      <c r="E779" s="168"/>
      <c r="F779" s="161"/>
    </row>
    <row r="780" spans="1:6" s="1" customFormat="1" ht="15" customHeight="1" x14ac:dyDescent="0.2">
      <c r="A780" s="157"/>
      <c r="B780" s="165"/>
      <c r="C780" s="166"/>
      <c r="D780" s="167"/>
      <c r="E780" s="168"/>
      <c r="F780" s="161"/>
    </row>
    <row r="781" spans="1:6" s="1" customFormat="1" ht="15" customHeight="1" x14ac:dyDescent="0.2">
      <c r="A781" s="157"/>
      <c r="B781" s="165"/>
      <c r="C781" s="166"/>
      <c r="D781" s="167"/>
      <c r="E781" s="168"/>
      <c r="F781" s="161"/>
    </row>
    <row r="782" spans="1:6" s="1" customFormat="1" ht="15" customHeight="1" x14ac:dyDescent="0.2">
      <c r="A782" s="157"/>
      <c r="B782" s="165"/>
      <c r="C782" s="166"/>
      <c r="D782" s="167"/>
      <c r="E782" s="168"/>
      <c r="F782" s="161"/>
    </row>
    <row r="783" spans="1:6" s="1" customFormat="1" ht="15" customHeight="1" x14ac:dyDescent="0.2">
      <c r="A783" s="157"/>
      <c r="B783" s="165"/>
      <c r="C783" s="166"/>
      <c r="D783" s="167"/>
      <c r="E783" s="168"/>
      <c r="F783" s="161"/>
    </row>
    <row r="784" spans="1:6" s="1" customFormat="1" ht="15" customHeight="1" x14ac:dyDescent="0.2">
      <c r="A784" s="157"/>
      <c r="B784" s="165"/>
      <c r="C784" s="166"/>
      <c r="D784" s="167"/>
      <c r="E784" s="168"/>
      <c r="F784" s="161"/>
    </row>
    <row r="785" spans="1:6" s="1" customFormat="1" ht="15" customHeight="1" x14ac:dyDescent="0.2">
      <c r="A785" s="157"/>
      <c r="B785" s="165"/>
      <c r="C785" s="166"/>
      <c r="D785" s="167"/>
      <c r="E785" s="168"/>
      <c r="F785" s="161"/>
    </row>
    <row r="786" spans="1:6" s="1" customFormat="1" ht="15" customHeight="1" x14ac:dyDescent="0.2">
      <c r="A786" s="157"/>
      <c r="B786" s="165"/>
      <c r="C786" s="166"/>
      <c r="D786" s="167"/>
      <c r="E786" s="168"/>
      <c r="F786" s="161"/>
    </row>
    <row r="787" spans="1:6" s="1" customFormat="1" ht="15" customHeight="1" x14ac:dyDescent="0.2">
      <c r="A787" s="157"/>
      <c r="B787" s="165"/>
      <c r="C787" s="166"/>
      <c r="D787" s="167"/>
      <c r="E787" s="168"/>
      <c r="F787" s="161"/>
    </row>
    <row r="788" spans="1:6" s="1" customFormat="1" ht="15" customHeight="1" x14ac:dyDescent="0.2">
      <c r="A788" s="157"/>
      <c r="B788" s="165"/>
      <c r="C788" s="166"/>
      <c r="D788" s="167"/>
      <c r="E788" s="168"/>
      <c r="F788" s="161"/>
    </row>
    <row r="789" spans="1:6" s="1" customFormat="1" ht="15" customHeight="1" x14ac:dyDescent="0.2">
      <c r="A789" s="157"/>
      <c r="B789" s="165"/>
      <c r="C789" s="166"/>
      <c r="D789" s="167"/>
      <c r="E789" s="168"/>
      <c r="F789" s="161"/>
    </row>
    <row r="790" spans="1:6" s="1" customFormat="1" ht="15" customHeight="1" x14ac:dyDescent="0.2">
      <c r="A790" s="157"/>
      <c r="B790" s="165"/>
      <c r="C790" s="166"/>
      <c r="D790" s="167"/>
      <c r="E790" s="168"/>
      <c r="F790" s="161"/>
    </row>
    <row r="791" spans="1:6" s="1" customFormat="1" ht="15" customHeight="1" x14ac:dyDescent="0.2">
      <c r="A791" s="157"/>
      <c r="B791" s="165"/>
      <c r="C791" s="166"/>
      <c r="D791" s="167"/>
      <c r="E791" s="168"/>
      <c r="F791" s="161"/>
    </row>
    <row r="792" spans="1:6" s="1" customFormat="1" ht="15" customHeight="1" x14ac:dyDescent="0.2">
      <c r="A792" s="157"/>
      <c r="B792" s="165"/>
      <c r="C792" s="166"/>
      <c r="D792" s="167"/>
      <c r="E792" s="168"/>
      <c r="F792" s="161"/>
    </row>
    <row r="793" spans="1:6" s="1" customFormat="1" ht="15" customHeight="1" x14ac:dyDescent="0.2">
      <c r="A793" s="157"/>
      <c r="B793" s="165"/>
      <c r="C793" s="166"/>
      <c r="D793" s="167"/>
      <c r="E793" s="168"/>
      <c r="F793" s="161"/>
    </row>
    <row r="794" spans="1:6" s="1" customFormat="1" ht="15" customHeight="1" x14ac:dyDescent="0.2">
      <c r="A794" s="157"/>
      <c r="B794" s="165"/>
      <c r="C794" s="166"/>
      <c r="D794" s="167"/>
      <c r="E794" s="168"/>
      <c r="F794" s="161"/>
    </row>
    <row r="795" spans="1:6" s="1" customFormat="1" ht="15" customHeight="1" x14ac:dyDescent="0.2">
      <c r="A795" s="157"/>
      <c r="B795" s="165"/>
      <c r="C795" s="166"/>
      <c r="D795" s="167"/>
      <c r="E795" s="168"/>
      <c r="F795" s="161"/>
    </row>
    <row r="796" spans="1:6" s="1" customFormat="1" ht="15" customHeight="1" x14ac:dyDescent="0.2">
      <c r="A796" s="157"/>
      <c r="B796" s="165"/>
      <c r="C796" s="166"/>
      <c r="D796" s="167"/>
      <c r="E796" s="168"/>
      <c r="F796" s="161"/>
    </row>
    <row r="797" spans="1:6" s="1" customFormat="1" ht="15" customHeight="1" x14ac:dyDescent="0.2">
      <c r="A797" s="157"/>
      <c r="B797" s="165"/>
      <c r="C797" s="166"/>
      <c r="D797" s="167"/>
      <c r="E797" s="168"/>
      <c r="F797" s="161"/>
    </row>
    <row r="798" spans="1:6" s="1" customFormat="1" ht="15" customHeight="1" x14ac:dyDescent="0.2">
      <c r="A798" s="157"/>
      <c r="B798" s="165"/>
      <c r="C798" s="166"/>
      <c r="D798" s="167"/>
      <c r="E798" s="168"/>
      <c r="F798" s="161"/>
    </row>
    <row r="799" spans="1:6" s="1" customFormat="1" ht="15" customHeight="1" x14ac:dyDescent="0.2">
      <c r="A799" s="157"/>
      <c r="B799" s="165"/>
      <c r="C799" s="166"/>
      <c r="D799" s="167"/>
      <c r="E799" s="168"/>
      <c r="F799" s="161"/>
    </row>
    <row r="800" spans="1:6" s="1" customFormat="1" ht="15" customHeight="1" x14ac:dyDescent="0.2">
      <c r="A800" s="157"/>
      <c r="B800" s="165"/>
      <c r="C800" s="166"/>
      <c r="D800" s="167"/>
      <c r="E800" s="168"/>
      <c r="F800" s="161"/>
    </row>
    <row r="801" spans="1:6" s="1" customFormat="1" ht="15" customHeight="1" x14ac:dyDescent="0.2">
      <c r="A801" s="157"/>
      <c r="B801" s="165"/>
      <c r="C801" s="166"/>
      <c r="D801" s="167"/>
      <c r="E801" s="168"/>
      <c r="F801" s="161"/>
    </row>
    <row r="802" spans="1:6" s="1" customFormat="1" ht="15" customHeight="1" x14ac:dyDescent="0.2">
      <c r="A802" s="157"/>
      <c r="B802" s="165"/>
      <c r="C802" s="166"/>
      <c r="D802" s="167"/>
      <c r="E802" s="168"/>
      <c r="F802" s="161"/>
    </row>
    <row r="803" spans="1:6" s="1" customFormat="1" ht="15" customHeight="1" x14ac:dyDescent="0.2">
      <c r="A803" s="157"/>
      <c r="B803" s="165"/>
      <c r="C803" s="166"/>
      <c r="D803" s="167"/>
      <c r="E803" s="168"/>
      <c r="F803" s="161"/>
    </row>
    <row r="804" spans="1:6" s="1" customFormat="1" ht="15" customHeight="1" x14ac:dyDescent="0.2">
      <c r="A804" s="157"/>
      <c r="B804" s="165"/>
      <c r="C804" s="166"/>
      <c r="D804" s="167"/>
      <c r="E804" s="168"/>
      <c r="F804" s="161"/>
    </row>
    <row r="805" spans="1:6" s="1" customFormat="1" ht="15" customHeight="1" x14ac:dyDescent="0.2">
      <c r="A805" s="157"/>
      <c r="B805" s="165"/>
      <c r="C805" s="166"/>
      <c r="D805" s="167"/>
      <c r="E805" s="168"/>
      <c r="F805" s="161"/>
    </row>
    <row r="806" spans="1:6" s="1" customFormat="1" ht="15" customHeight="1" x14ac:dyDescent="0.2">
      <c r="A806" s="157"/>
      <c r="B806" s="165"/>
      <c r="C806" s="166"/>
      <c r="D806" s="167"/>
      <c r="E806" s="168"/>
      <c r="F806" s="161"/>
    </row>
    <row r="807" spans="1:6" s="1" customFormat="1" ht="15" customHeight="1" x14ac:dyDescent="0.2">
      <c r="A807" s="157"/>
      <c r="B807" s="165"/>
      <c r="C807" s="166"/>
      <c r="D807" s="167"/>
      <c r="E807" s="168"/>
      <c r="F807" s="161"/>
    </row>
    <row r="808" spans="1:6" s="1" customFormat="1" ht="15" customHeight="1" x14ac:dyDescent="0.25">
      <c r="A808" s="283" t="s">
        <v>0</v>
      </c>
      <c r="B808" s="283"/>
      <c r="C808" s="283"/>
      <c r="D808" s="283"/>
      <c r="E808" s="283"/>
      <c r="F808" s="283"/>
    </row>
    <row r="809" spans="1:6" s="1" customFormat="1" ht="15" customHeight="1" x14ac:dyDescent="0.25">
      <c r="A809" s="283" t="s">
        <v>1</v>
      </c>
      <c r="B809" s="283"/>
      <c r="C809" s="283"/>
      <c r="D809" s="283"/>
      <c r="E809" s="283"/>
      <c r="F809" s="283"/>
    </row>
    <row r="810" spans="1:6" s="1" customFormat="1" ht="15" customHeight="1" x14ac:dyDescent="0.25">
      <c r="A810" s="284" t="s">
        <v>2</v>
      </c>
      <c r="B810" s="284"/>
      <c r="C810" s="284"/>
      <c r="D810" s="284"/>
      <c r="E810" s="284"/>
      <c r="F810" s="284"/>
    </row>
    <row r="811" spans="1:6" s="1" customFormat="1" ht="15" x14ac:dyDescent="0.25">
      <c r="A811" s="284" t="s">
        <v>3</v>
      </c>
      <c r="B811" s="284"/>
      <c r="C811" s="284"/>
      <c r="D811" s="284"/>
      <c r="E811" s="284"/>
      <c r="F811" s="284"/>
    </row>
    <row r="812" spans="1:6" s="1" customFormat="1" ht="15" x14ac:dyDescent="0.25">
      <c r="A812" s="162"/>
      <c r="B812" s="4"/>
      <c r="C812" s="5"/>
      <c r="D812" s="6"/>
      <c r="E812" s="7"/>
      <c r="F812" s="8"/>
    </row>
    <row r="813" spans="1:6" s="1" customFormat="1" ht="12" x14ac:dyDescent="0.2">
      <c r="A813" s="285" t="s">
        <v>1086</v>
      </c>
      <c r="B813" s="286"/>
      <c r="C813" s="286"/>
      <c r="D813" s="286"/>
      <c r="E813" s="286"/>
      <c r="F813" s="287"/>
    </row>
    <row r="814" spans="1:6" s="1" customFormat="1" ht="12" x14ac:dyDescent="0.2">
      <c r="A814" s="285" t="s">
        <v>5</v>
      </c>
      <c r="B814" s="286"/>
      <c r="C814" s="286"/>
      <c r="D814" s="286"/>
      <c r="E814" s="287"/>
      <c r="F814" s="119">
        <v>508174.39</v>
      </c>
    </row>
    <row r="815" spans="1:6" s="1" customFormat="1" ht="12" x14ac:dyDescent="0.2">
      <c r="A815" s="11" t="s">
        <v>6</v>
      </c>
      <c r="B815" s="11" t="s">
        <v>1087</v>
      </c>
      <c r="C815" s="11" t="s">
        <v>837</v>
      </c>
      <c r="D815" s="11" t="s">
        <v>9</v>
      </c>
      <c r="E815" s="11" t="s">
        <v>10</v>
      </c>
      <c r="F815" s="11"/>
    </row>
    <row r="816" spans="1:6" s="1" customFormat="1" x14ac:dyDescent="0.2">
      <c r="A816" s="12"/>
      <c r="B816" s="131"/>
      <c r="C816" s="14" t="s">
        <v>1077</v>
      </c>
      <c r="D816" s="169"/>
      <c r="E816" s="170"/>
      <c r="F816" s="20">
        <f>F814</f>
        <v>508174.39</v>
      </c>
    </row>
    <row r="817" spans="1:60" s="1" customFormat="1" x14ac:dyDescent="0.2">
      <c r="A817" s="171"/>
      <c r="B817" s="172"/>
      <c r="C817" s="19" t="s">
        <v>839</v>
      </c>
      <c r="D817" s="173"/>
      <c r="E817" s="174"/>
      <c r="F817" s="175">
        <f>F816+D817</f>
        <v>508174.39</v>
      </c>
    </row>
    <row r="818" spans="1:60" s="1" customFormat="1" x14ac:dyDescent="0.2">
      <c r="A818" s="171"/>
      <c r="B818" s="172"/>
      <c r="C818" s="14" t="s">
        <v>1088</v>
      </c>
      <c r="D818" s="176"/>
      <c r="E818" s="50">
        <v>559.98</v>
      </c>
      <c r="F818" s="175">
        <f>F817-E818</f>
        <v>507614.41000000003</v>
      </c>
    </row>
    <row r="819" spans="1:60" s="1" customFormat="1" x14ac:dyDescent="0.2">
      <c r="A819" s="171"/>
      <c r="B819" s="172"/>
      <c r="C819" s="14" t="s">
        <v>1089</v>
      </c>
      <c r="D819" s="176"/>
      <c r="E819" s="41">
        <v>500</v>
      </c>
      <c r="F819" s="175">
        <f t="shared" ref="F819:F821" si="14">F818-E819</f>
        <v>507114.41000000003</v>
      </c>
    </row>
    <row r="820" spans="1:60" s="1" customFormat="1" x14ac:dyDescent="0.2">
      <c r="A820" s="177"/>
      <c r="B820" s="178"/>
      <c r="C820" s="14" t="s">
        <v>22</v>
      </c>
      <c r="D820" s="179"/>
      <c r="E820" s="79">
        <v>175</v>
      </c>
      <c r="F820" s="175">
        <f t="shared" si="14"/>
        <v>506939.41000000003</v>
      </c>
    </row>
    <row r="821" spans="1:60" s="1" customFormat="1" x14ac:dyDescent="0.2">
      <c r="A821" s="108"/>
      <c r="B821" s="180"/>
      <c r="C821" s="181" t="s">
        <v>1090</v>
      </c>
      <c r="D821" s="179"/>
      <c r="E821" s="41"/>
      <c r="F821" s="175">
        <f t="shared" si="14"/>
        <v>506939.41000000003</v>
      </c>
    </row>
    <row r="822" spans="1:60" s="1" customFormat="1" ht="29.25" customHeight="1" x14ac:dyDescent="0.2">
      <c r="A822" s="108">
        <v>44531</v>
      </c>
      <c r="B822" s="100">
        <v>5928</v>
      </c>
      <c r="C822" s="182" t="s">
        <v>1091</v>
      </c>
      <c r="D822" s="179"/>
      <c r="E822" s="40">
        <v>9800</v>
      </c>
      <c r="F822" s="175">
        <f>F821-E822</f>
        <v>497139.41000000003</v>
      </c>
    </row>
    <row r="823" spans="1:60" s="5" customFormat="1" ht="32.25" customHeight="1" x14ac:dyDescent="0.25">
      <c r="A823" s="108">
        <v>44531</v>
      </c>
      <c r="B823" s="100">
        <v>5929</v>
      </c>
      <c r="C823" s="182" t="s">
        <v>1092</v>
      </c>
      <c r="D823" s="179"/>
      <c r="E823" s="40">
        <v>9800</v>
      </c>
      <c r="F823" s="175">
        <f t="shared" ref="F823:F848" si="15">F822-E823</f>
        <v>487339.41000000003</v>
      </c>
      <c r="G823" s="141"/>
      <c r="H823" s="141"/>
      <c r="I823" s="141"/>
      <c r="J823" s="141"/>
      <c r="K823" s="141"/>
      <c r="L823" s="141"/>
      <c r="M823" s="141"/>
      <c r="N823" s="141"/>
      <c r="O823" s="141"/>
      <c r="P823" s="141"/>
      <c r="Q823" s="141"/>
      <c r="R823" s="141"/>
      <c r="S823" s="141"/>
      <c r="T823" s="141"/>
      <c r="U823" s="141"/>
      <c r="V823" s="141"/>
      <c r="W823" s="141"/>
      <c r="X823" s="141"/>
      <c r="Y823" s="141"/>
      <c r="Z823" s="141"/>
      <c r="AA823" s="141"/>
      <c r="AB823" s="141"/>
      <c r="AC823" s="141"/>
      <c r="AD823" s="141"/>
      <c r="AE823" s="141"/>
      <c r="AF823" s="141"/>
      <c r="AG823" s="141"/>
      <c r="AH823" s="141"/>
      <c r="AI823" s="141"/>
      <c r="AJ823" s="141"/>
      <c r="AK823" s="141"/>
      <c r="AL823" s="141"/>
      <c r="AM823" s="141"/>
      <c r="AN823" s="141"/>
      <c r="AO823" s="141"/>
      <c r="AP823" s="141"/>
      <c r="AQ823" s="141"/>
      <c r="AR823" s="141"/>
      <c r="AS823" s="141"/>
      <c r="AT823" s="141"/>
      <c r="AU823" s="141"/>
      <c r="AV823" s="141"/>
      <c r="AW823" s="141"/>
      <c r="AX823" s="141"/>
      <c r="AY823" s="141"/>
      <c r="AZ823" s="141"/>
      <c r="BA823" s="141"/>
      <c r="BB823" s="141"/>
      <c r="BC823" s="141"/>
      <c r="BD823" s="141"/>
      <c r="BE823" s="141"/>
      <c r="BF823" s="141"/>
      <c r="BG823" s="141"/>
      <c r="BH823" s="141"/>
    </row>
    <row r="824" spans="1:60" s="5" customFormat="1" ht="29.25" customHeight="1" x14ac:dyDescent="0.25">
      <c r="A824" s="108">
        <v>44531</v>
      </c>
      <c r="B824" s="100">
        <v>5930</v>
      </c>
      <c r="C824" s="182" t="s">
        <v>1093</v>
      </c>
      <c r="D824" s="179"/>
      <c r="E824" s="40">
        <v>9800</v>
      </c>
      <c r="F824" s="175">
        <f t="shared" si="15"/>
        <v>477539.41000000003</v>
      </c>
      <c r="G824" s="141"/>
      <c r="H824" s="141"/>
      <c r="I824" s="141"/>
      <c r="J824" s="141"/>
      <c r="K824" s="141"/>
      <c r="L824" s="141"/>
      <c r="M824" s="141"/>
      <c r="N824" s="141"/>
      <c r="O824" s="141"/>
      <c r="P824" s="141"/>
      <c r="Q824" s="141"/>
      <c r="R824" s="141"/>
      <c r="S824" s="141"/>
      <c r="T824" s="141"/>
      <c r="U824" s="141"/>
      <c r="V824" s="141"/>
      <c r="W824" s="141"/>
      <c r="X824" s="141"/>
      <c r="Y824" s="141"/>
      <c r="Z824" s="141"/>
      <c r="AA824" s="141"/>
      <c r="AB824" s="141"/>
      <c r="AC824" s="141"/>
      <c r="AD824" s="141"/>
      <c r="AE824" s="141"/>
      <c r="AF824" s="141"/>
      <c r="AG824" s="141"/>
      <c r="AH824" s="141"/>
      <c r="AI824" s="141"/>
      <c r="AJ824" s="141"/>
      <c r="AK824" s="141"/>
      <c r="AL824" s="141"/>
      <c r="AM824" s="141"/>
      <c r="AN824" s="141"/>
      <c r="AO824" s="141"/>
      <c r="AP824" s="141"/>
      <c r="AQ824" s="141"/>
      <c r="AR824" s="141"/>
      <c r="AS824" s="141"/>
      <c r="AT824" s="141"/>
      <c r="AU824" s="141"/>
      <c r="AV824" s="141"/>
      <c r="AW824" s="141"/>
      <c r="AX824" s="141"/>
      <c r="AY824" s="141"/>
      <c r="AZ824" s="141"/>
      <c r="BA824" s="141"/>
      <c r="BB824" s="141"/>
      <c r="BC824" s="141"/>
      <c r="BD824" s="141"/>
      <c r="BE824" s="141"/>
      <c r="BF824" s="141"/>
      <c r="BG824" s="141"/>
      <c r="BH824" s="141"/>
    </row>
    <row r="825" spans="1:60" s="5" customFormat="1" ht="31.5" customHeight="1" x14ac:dyDescent="0.25">
      <c r="A825" s="108">
        <v>44531</v>
      </c>
      <c r="B825" s="100">
        <v>5931</v>
      </c>
      <c r="C825" s="182" t="s">
        <v>1094</v>
      </c>
      <c r="D825" s="179"/>
      <c r="E825" s="40">
        <v>9800</v>
      </c>
      <c r="F825" s="175">
        <f t="shared" si="15"/>
        <v>467739.41000000003</v>
      </c>
      <c r="G825" s="141"/>
      <c r="H825" s="141"/>
      <c r="I825" s="141"/>
      <c r="J825" s="141"/>
      <c r="K825" s="141"/>
      <c r="L825" s="141"/>
      <c r="M825" s="141"/>
      <c r="N825" s="141"/>
      <c r="O825" s="141"/>
      <c r="P825" s="141"/>
      <c r="Q825" s="141"/>
      <c r="R825" s="141"/>
      <c r="S825" s="141"/>
      <c r="T825" s="141"/>
      <c r="U825" s="141"/>
      <c r="V825" s="141"/>
      <c r="W825" s="141"/>
      <c r="X825" s="141"/>
      <c r="Y825" s="141"/>
      <c r="Z825" s="141"/>
      <c r="AA825" s="141"/>
      <c r="AB825" s="141"/>
      <c r="AC825" s="141"/>
      <c r="AD825" s="141"/>
      <c r="AE825" s="141"/>
      <c r="AF825" s="141"/>
      <c r="AG825" s="141"/>
      <c r="AH825" s="141"/>
      <c r="AI825" s="141"/>
      <c r="AJ825" s="141"/>
      <c r="AK825" s="141"/>
      <c r="AL825" s="141"/>
      <c r="AM825" s="141"/>
      <c r="AN825" s="141"/>
      <c r="AO825" s="141"/>
      <c r="AP825" s="141"/>
      <c r="AQ825" s="141"/>
      <c r="AR825" s="141"/>
      <c r="AS825" s="141"/>
      <c r="AT825" s="141"/>
      <c r="AU825" s="141"/>
      <c r="AV825" s="141"/>
      <c r="AW825" s="141"/>
      <c r="AX825" s="141"/>
      <c r="AY825" s="141"/>
      <c r="AZ825" s="141"/>
      <c r="BA825" s="141"/>
      <c r="BB825" s="141"/>
      <c r="BC825" s="141"/>
      <c r="BD825" s="141"/>
      <c r="BE825" s="141"/>
      <c r="BF825" s="141"/>
      <c r="BG825" s="141"/>
      <c r="BH825" s="141"/>
    </row>
    <row r="826" spans="1:60" s="5" customFormat="1" ht="31.5" customHeight="1" x14ac:dyDescent="0.25">
      <c r="A826" s="108">
        <v>44531</v>
      </c>
      <c r="B826" s="100">
        <v>5932</v>
      </c>
      <c r="C826" s="182" t="s">
        <v>1095</v>
      </c>
      <c r="D826" s="179"/>
      <c r="E826" s="40">
        <v>9800</v>
      </c>
      <c r="F826" s="175">
        <f t="shared" si="15"/>
        <v>457939.41000000003</v>
      </c>
      <c r="G826" s="141"/>
      <c r="H826" s="141"/>
      <c r="I826" s="141"/>
      <c r="J826" s="141"/>
      <c r="K826" s="141"/>
      <c r="L826" s="141"/>
      <c r="M826" s="141"/>
      <c r="N826" s="141"/>
      <c r="O826" s="141"/>
      <c r="P826" s="141"/>
      <c r="Q826" s="141"/>
      <c r="R826" s="141"/>
      <c r="S826" s="141"/>
      <c r="T826" s="141"/>
      <c r="U826" s="141"/>
      <c r="V826" s="141"/>
      <c r="W826" s="141"/>
      <c r="X826" s="141"/>
      <c r="Y826" s="141"/>
      <c r="Z826" s="141"/>
      <c r="AA826" s="141"/>
      <c r="AB826" s="141"/>
      <c r="AC826" s="141"/>
      <c r="AD826" s="141"/>
      <c r="AE826" s="141"/>
      <c r="AF826" s="141"/>
      <c r="AG826" s="141"/>
      <c r="AH826" s="141"/>
      <c r="AI826" s="141"/>
      <c r="AJ826" s="141"/>
      <c r="AK826" s="141"/>
      <c r="AL826" s="141"/>
      <c r="AM826" s="141"/>
      <c r="AN826" s="141"/>
      <c r="AO826" s="141"/>
      <c r="AP826" s="141"/>
      <c r="AQ826" s="141"/>
      <c r="AR826" s="141"/>
      <c r="AS826" s="141"/>
      <c r="AT826" s="141"/>
      <c r="AU826" s="141"/>
      <c r="AV826" s="141"/>
      <c r="AW826" s="141"/>
      <c r="AX826" s="141"/>
      <c r="AY826" s="141"/>
      <c r="AZ826" s="141"/>
      <c r="BA826" s="141"/>
      <c r="BB826" s="141"/>
      <c r="BC826" s="141"/>
      <c r="BD826" s="141"/>
      <c r="BE826" s="141"/>
      <c r="BF826" s="141"/>
      <c r="BG826" s="141"/>
      <c r="BH826" s="141"/>
    </row>
    <row r="827" spans="1:60" ht="30" customHeight="1" x14ac:dyDescent="0.2">
      <c r="A827" s="108">
        <v>44531</v>
      </c>
      <c r="B827" s="39">
        <v>5933</v>
      </c>
      <c r="C827" s="182" t="s">
        <v>1096</v>
      </c>
      <c r="D827" s="179"/>
      <c r="E827" s="40">
        <v>9800</v>
      </c>
      <c r="F827" s="175">
        <f t="shared" si="15"/>
        <v>448139.41000000003</v>
      </c>
    </row>
    <row r="828" spans="1:60" ht="27.75" customHeight="1" x14ac:dyDescent="0.2">
      <c r="A828" s="108">
        <v>44531</v>
      </c>
      <c r="B828" s="39">
        <v>5934</v>
      </c>
      <c r="C828" s="182" t="s">
        <v>1097</v>
      </c>
      <c r="D828" s="179"/>
      <c r="E828" s="40">
        <v>9800</v>
      </c>
      <c r="F828" s="175">
        <f t="shared" si="15"/>
        <v>438339.41000000003</v>
      </c>
    </row>
    <row r="829" spans="1:60" ht="30.75" customHeight="1" x14ac:dyDescent="0.2">
      <c r="A829" s="108">
        <v>44531</v>
      </c>
      <c r="B829" s="39">
        <v>5935</v>
      </c>
      <c r="C829" s="182" t="s">
        <v>1098</v>
      </c>
      <c r="D829" s="179"/>
      <c r="E829" s="40">
        <v>9800</v>
      </c>
      <c r="F829" s="175">
        <f t="shared" si="15"/>
        <v>428539.41000000003</v>
      </c>
      <c r="G829" s="111"/>
    </row>
    <row r="830" spans="1:60" ht="31.5" customHeight="1" x14ac:dyDescent="0.2">
      <c r="A830" s="108">
        <v>44531</v>
      </c>
      <c r="B830" s="39">
        <v>5936</v>
      </c>
      <c r="C830" s="182" t="s">
        <v>1099</v>
      </c>
      <c r="D830" s="179"/>
      <c r="E830" s="40">
        <v>9800</v>
      </c>
      <c r="F830" s="175">
        <f t="shared" si="15"/>
        <v>418739.41000000003</v>
      </c>
      <c r="G830" s="111"/>
    </row>
    <row r="831" spans="1:60" ht="34.5" customHeight="1" x14ac:dyDescent="0.2">
      <c r="A831" s="108">
        <v>44531</v>
      </c>
      <c r="B831" s="39">
        <v>5937</v>
      </c>
      <c r="C831" s="182" t="s">
        <v>1100</v>
      </c>
      <c r="D831" s="179"/>
      <c r="E831" s="40">
        <v>9800</v>
      </c>
      <c r="F831" s="175">
        <f t="shared" si="15"/>
        <v>408939.41000000003</v>
      </c>
      <c r="G831" s="111"/>
    </row>
    <row r="832" spans="1:60" ht="16.5" customHeight="1" x14ac:dyDescent="0.2">
      <c r="A832" s="108">
        <v>44531</v>
      </c>
      <c r="B832" s="39">
        <v>5938</v>
      </c>
      <c r="C832" s="183" t="s">
        <v>116</v>
      </c>
      <c r="D832" s="179"/>
      <c r="E832" s="40">
        <v>0</v>
      </c>
      <c r="F832" s="175">
        <f t="shared" si="15"/>
        <v>408939.41000000003</v>
      </c>
      <c r="G832" s="111"/>
    </row>
    <row r="833" spans="1:60" ht="39" customHeight="1" x14ac:dyDescent="0.2">
      <c r="A833" s="108">
        <v>44531</v>
      </c>
      <c r="B833" s="39">
        <v>5939</v>
      </c>
      <c r="C833" s="183" t="s">
        <v>1101</v>
      </c>
      <c r="D833" s="184"/>
      <c r="E833" s="40">
        <v>42940</v>
      </c>
      <c r="F833" s="175">
        <f t="shared" si="15"/>
        <v>365999.41000000003</v>
      </c>
      <c r="G833" s="111"/>
    </row>
    <row r="834" spans="1:60" ht="32.25" customHeight="1" x14ac:dyDescent="0.2">
      <c r="A834" s="108">
        <v>44531</v>
      </c>
      <c r="B834" s="39">
        <v>5940</v>
      </c>
      <c r="C834" s="185" t="s">
        <v>1102</v>
      </c>
      <c r="D834" s="186"/>
      <c r="E834" s="40">
        <v>41923</v>
      </c>
      <c r="F834" s="175">
        <f t="shared" si="15"/>
        <v>324076.41000000003</v>
      </c>
      <c r="G834" s="111"/>
    </row>
    <row r="835" spans="1:60" ht="33.75" x14ac:dyDescent="0.2">
      <c r="A835" s="108">
        <v>44531</v>
      </c>
      <c r="B835" s="39">
        <v>5941</v>
      </c>
      <c r="C835" s="183" t="s">
        <v>1103</v>
      </c>
      <c r="D835" s="186"/>
      <c r="E835" s="40">
        <v>27000</v>
      </c>
      <c r="F835" s="175">
        <f t="shared" si="15"/>
        <v>297076.41000000003</v>
      </c>
      <c r="G835" s="111"/>
    </row>
    <row r="836" spans="1:60" ht="29.25" customHeight="1" x14ac:dyDescent="0.2">
      <c r="A836" s="108">
        <v>44531</v>
      </c>
      <c r="B836" s="39">
        <v>5942</v>
      </c>
      <c r="C836" s="183" t="s">
        <v>1104</v>
      </c>
      <c r="D836" s="186"/>
      <c r="E836" s="40">
        <v>0</v>
      </c>
      <c r="F836" s="175">
        <f t="shared" si="15"/>
        <v>297076.41000000003</v>
      </c>
      <c r="G836" s="111"/>
    </row>
    <row r="837" spans="1:60" ht="29.25" customHeight="1" x14ac:dyDescent="0.2">
      <c r="A837" s="108">
        <v>44531</v>
      </c>
      <c r="B837" s="39">
        <v>5943</v>
      </c>
      <c r="C837" s="183" t="s">
        <v>1105</v>
      </c>
      <c r="D837" s="186"/>
      <c r="E837" s="40">
        <v>30600</v>
      </c>
      <c r="F837" s="175">
        <f t="shared" si="15"/>
        <v>266476.41000000003</v>
      </c>
      <c r="G837" s="111"/>
    </row>
    <row r="838" spans="1:60" ht="33.75" x14ac:dyDescent="0.2">
      <c r="A838" s="108">
        <v>44531</v>
      </c>
      <c r="B838" s="39">
        <v>5944</v>
      </c>
      <c r="C838" s="183" t="s">
        <v>1106</v>
      </c>
      <c r="D838" s="186"/>
      <c r="E838" s="40">
        <v>14400</v>
      </c>
      <c r="F838" s="175">
        <f t="shared" si="15"/>
        <v>252076.41000000003</v>
      </c>
      <c r="G838" s="111"/>
    </row>
    <row r="839" spans="1:60" ht="36.75" customHeight="1" x14ac:dyDescent="0.2">
      <c r="A839" s="108">
        <v>44531</v>
      </c>
      <c r="B839" s="39">
        <v>5945</v>
      </c>
      <c r="C839" s="183" t="s">
        <v>1107</v>
      </c>
      <c r="D839" s="186"/>
      <c r="E839" s="40">
        <v>23400</v>
      </c>
      <c r="F839" s="175">
        <f t="shared" si="15"/>
        <v>228676.41000000003</v>
      </c>
      <c r="G839" s="111"/>
    </row>
    <row r="840" spans="1:60" s="5" customFormat="1" ht="36.75" customHeight="1" x14ac:dyDescent="0.25">
      <c r="A840" s="108">
        <v>44531</v>
      </c>
      <c r="B840" s="39">
        <v>5946</v>
      </c>
      <c r="C840" s="187" t="s">
        <v>1108</v>
      </c>
      <c r="D840" s="186"/>
      <c r="E840" s="40">
        <v>0</v>
      </c>
      <c r="F840" s="175">
        <f t="shared" si="15"/>
        <v>228676.41000000003</v>
      </c>
      <c r="G840" s="188"/>
      <c r="H840" s="141"/>
      <c r="I840" s="141"/>
      <c r="J840" s="141"/>
      <c r="K840" s="141"/>
      <c r="L840" s="141"/>
      <c r="M840" s="141"/>
      <c r="N840" s="141"/>
      <c r="O840" s="141"/>
      <c r="P840" s="141"/>
      <c r="Q840" s="141"/>
      <c r="R840" s="141"/>
      <c r="S840" s="141"/>
      <c r="T840" s="141"/>
      <c r="U840" s="141"/>
      <c r="V840" s="141"/>
      <c r="W840" s="141"/>
      <c r="X840" s="141"/>
      <c r="Y840" s="141"/>
      <c r="Z840" s="141"/>
      <c r="AA840" s="141"/>
      <c r="AB840" s="141"/>
      <c r="AC840" s="141"/>
      <c r="AD840" s="141"/>
      <c r="AE840" s="141"/>
      <c r="AF840" s="141"/>
      <c r="AG840" s="141"/>
      <c r="AH840" s="141"/>
      <c r="AI840" s="141"/>
      <c r="AJ840" s="141"/>
      <c r="AK840" s="141"/>
      <c r="AL840" s="141"/>
      <c r="AM840" s="141"/>
      <c r="AN840" s="141"/>
      <c r="AO840" s="141"/>
      <c r="AP840" s="141"/>
      <c r="AQ840" s="141"/>
      <c r="AR840" s="141"/>
      <c r="AS840" s="141"/>
      <c r="AT840" s="141"/>
      <c r="AU840" s="141"/>
      <c r="AV840" s="141"/>
      <c r="AW840" s="141"/>
      <c r="AX840" s="141"/>
      <c r="AY840" s="141"/>
      <c r="AZ840" s="141"/>
      <c r="BA840" s="141"/>
      <c r="BB840" s="141"/>
      <c r="BC840" s="141"/>
      <c r="BD840" s="141"/>
      <c r="BE840" s="141"/>
      <c r="BF840" s="141"/>
      <c r="BG840" s="141"/>
      <c r="BH840" s="141"/>
    </row>
    <row r="841" spans="1:60" s="5" customFormat="1" ht="33.75" customHeight="1" x14ac:dyDescent="0.25">
      <c r="A841" s="108">
        <v>44531</v>
      </c>
      <c r="B841" s="39">
        <v>5947</v>
      </c>
      <c r="C841" s="182" t="s">
        <v>1109</v>
      </c>
      <c r="D841" s="186"/>
      <c r="E841" s="40">
        <v>31458</v>
      </c>
      <c r="F841" s="175">
        <f t="shared" si="15"/>
        <v>197218.41000000003</v>
      </c>
      <c r="G841" s="141"/>
      <c r="H841" s="141"/>
      <c r="I841" s="141"/>
      <c r="J841" s="141"/>
      <c r="K841" s="141"/>
      <c r="L841" s="141"/>
      <c r="M841" s="141"/>
      <c r="N841" s="141"/>
      <c r="O841" s="141"/>
      <c r="P841" s="141"/>
      <c r="Q841" s="141"/>
      <c r="R841" s="141"/>
      <c r="S841" s="141"/>
      <c r="T841" s="141"/>
      <c r="U841" s="141"/>
      <c r="V841" s="141"/>
      <c r="W841" s="141"/>
      <c r="X841" s="141"/>
      <c r="Y841" s="141"/>
      <c r="Z841" s="141"/>
      <c r="AA841" s="141"/>
      <c r="AB841" s="141"/>
      <c r="AC841" s="141"/>
      <c r="AD841" s="141"/>
      <c r="AE841" s="141"/>
      <c r="AF841" s="141"/>
      <c r="AG841" s="141"/>
      <c r="AH841" s="141"/>
      <c r="AI841" s="141"/>
      <c r="AJ841" s="141"/>
      <c r="AK841" s="141"/>
      <c r="AL841" s="141"/>
      <c r="AM841" s="141"/>
      <c r="AN841" s="141"/>
      <c r="AO841" s="141"/>
      <c r="AP841" s="141"/>
      <c r="AQ841" s="141"/>
      <c r="AR841" s="141"/>
      <c r="AS841" s="141"/>
      <c r="AT841" s="141"/>
      <c r="AU841" s="141"/>
      <c r="AV841" s="141"/>
      <c r="AW841" s="141"/>
      <c r="AX841" s="141"/>
      <c r="AY841" s="141"/>
      <c r="AZ841" s="141"/>
      <c r="BA841" s="141"/>
      <c r="BB841" s="141"/>
      <c r="BC841" s="141"/>
      <c r="BD841" s="141"/>
      <c r="BE841" s="141"/>
      <c r="BF841" s="141"/>
      <c r="BG841" s="141"/>
      <c r="BH841" s="141"/>
    </row>
    <row r="842" spans="1:60" s="5" customFormat="1" ht="39" customHeight="1" x14ac:dyDescent="0.25">
      <c r="A842" s="108">
        <v>44531</v>
      </c>
      <c r="B842" s="39">
        <v>5948</v>
      </c>
      <c r="C842" s="189" t="s">
        <v>1110</v>
      </c>
      <c r="D842" s="186"/>
      <c r="E842" s="40">
        <v>9408</v>
      </c>
      <c r="F842" s="175">
        <f t="shared" si="15"/>
        <v>187810.41000000003</v>
      </c>
      <c r="G842" s="141"/>
      <c r="H842" s="141"/>
      <c r="I842" s="141"/>
      <c r="J842" s="141"/>
      <c r="K842" s="141"/>
      <c r="L842" s="141"/>
      <c r="M842" s="141"/>
      <c r="N842" s="141"/>
      <c r="O842" s="141"/>
      <c r="P842" s="141"/>
      <c r="Q842" s="141"/>
      <c r="R842" s="141"/>
      <c r="S842" s="141"/>
      <c r="T842" s="141"/>
      <c r="U842" s="141"/>
      <c r="V842" s="141"/>
      <c r="W842" s="141"/>
      <c r="X842" s="141"/>
      <c r="Y842" s="141"/>
      <c r="Z842" s="141"/>
      <c r="AA842" s="141"/>
      <c r="AB842" s="141"/>
      <c r="AC842" s="141"/>
      <c r="AD842" s="141"/>
      <c r="AE842" s="141"/>
      <c r="AF842" s="141"/>
      <c r="AG842" s="141"/>
      <c r="AH842" s="141"/>
      <c r="AI842" s="141"/>
      <c r="AJ842" s="141"/>
      <c r="AK842" s="141"/>
      <c r="AL842" s="141"/>
      <c r="AM842" s="141"/>
      <c r="AN842" s="141"/>
      <c r="AO842" s="141"/>
      <c r="AP842" s="141"/>
      <c r="AQ842" s="141"/>
      <c r="AR842" s="141"/>
      <c r="AS842" s="141"/>
      <c r="AT842" s="141"/>
      <c r="AU842" s="141"/>
      <c r="AV842" s="141"/>
      <c r="AW842" s="141"/>
      <c r="AX842" s="141"/>
      <c r="AY842" s="141"/>
      <c r="AZ842" s="141"/>
      <c r="BA842" s="141"/>
      <c r="BB842" s="141"/>
      <c r="BC842" s="141"/>
      <c r="BD842" s="141"/>
      <c r="BE842" s="141"/>
      <c r="BF842" s="141"/>
      <c r="BG842" s="141"/>
      <c r="BH842" s="141"/>
    </row>
    <row r="843" spans="1:60" s="5" customFormat="1" ht="22.5" customHeight="1" x14ac:dyDescent="0.25">
      <c r="A843" s="190">
        <v>44539</v>
      </c>
      <c r="B843" s="191" t="s">
        <v>1111</v>
      </c>
      <c r="C843" s="182" t="s">
        <v>1112</v>
      </c>
      <c r="D843" s="186"/>
      <c r="E843" s="192">
        <v>61775</v>
      </c>
      <c r="F843" s="175">
        <f t="shared" si="15"/>
        <v>126035.41000000003</v>
      </c>
      <c r="G843" s="141"/>
      <c r="H843" s="141"/>
      <c r="I843" s="141"/>
      <c r="J843" s="141"/>
      <c r="K843" s="141"/>
      <c r="L843" s="141"/>
      <c r="M843" s="141"/>
      <c r="N843" s="141"/>
      <c r="O843" s="141"/>
      <c r="P843" s="141"/>
      <c r="Q843" s="141"/>
      <c r="R843" s="141"/>
      <c r="S843" s="141"/>
      <c r="T843" s="141"/>
      <c r="U843" s="141"/>
      <c r="V843" s="141"/>
      <c r="W843" s="141"/>
      <c r="X843" s="141"/>
      <c r="Y843" s="141"/>
      <c r="Z843" s="141"/>
      <c r="AA843" s="141"/>
      <c r="AB843" s="141"/>
      <c r="AC843" s="141"/>
      <c r="AD843" s="141"/>
      <c r="AE843" s="141"/>
      <c r="AF843" s="141"/>
      <c r="AG843" s="141"/>
      <c r="AH843" s="141"/>
      <c r="AI843" s="141"/>
      <c r="AJ843" s="141"/>
      <c r="AK843" s="141"/>
      <c r="AL843" s="141"/>
      <c r="AM843" s="141"/>
      <c r="AN843" s="141"/>
      <c r="AO843" s="141"/>
      <c r="AP843" s="141"/>
      <c r="AQ843" s="141"/>
      <c r="AR843" s="141"/>
      <c r="AS843" s="141"/>
      <c r="AT843" s="141"/>
      <c r="AU843" s="141"/>
      <c r="AV843" s="141"/>
      <c r="AW843" s="141"/>
      <c r="AX843" s="141"/>
      <c r="AY843" s="141"/>
      <c r="AZ843" s="141"/>
      <c r="BA843" s="141"/>
      <c r="BB843" s="141"/>
      <c r="BC843" s="141"/>
      <c r="BD843" s="141"/>
      <c r="BE843" s="141"/>
      <c r="BF843" s="141"/>
      <c r="BG843" s="141"/>
      <c r="BH843" s="141"/>
    </row>
    <row r="844" spans="1:60" s="5" customFormat="1" ht="63" customHeight="1" x14ac:dyDescent="0.25">
      <c r="A844" s="190">
        <v>44539</v>
      </c>
      <c r="B844" s="191" t="s">
        <v>1113</v>
      </c>
      <c r="C844" s="182" t="s">
        <v>1114</v>
      </c>
      <c r="D844" s="186"/>
      <c r="E844" s="192">
        <v>13050.8</v>
      </c>
      <c r="F844" s="175">
        <f t="shared" si="15"/>
        <v>112984.61000000003</v>
      </c>
      <c r="G844" s="141"/>
      <c r="H844" s="141"/>
      <c r="I844" s="141"/>
      <c r="J844" s="141"/>
      <c r="K844" s="141"/>
      <c r="L844" s="141"/>
      <c r="M844" s="141"/>
      <c r="N844" s="141"/>
      <c r="O844" s="141"/>
      <c r="P844" s="141"/>
      <c r="Q844" s="141"/>
      <c r="R844" s="141"/>
      <c r="S844" s="141"/>
      <c r="T844" s="141"/>
      <c r="U844" s="141"/>
      <c r="V844" s="141"/>
      <c r="W844" s="141"/>
      <c r="X844" s="141"/>
      <c r="Y844" s="141"/>
      <c r="Z844" s="141"/>
      <c r="AA844" s="141"/>
      <c r="AB844" s="141"/>
      <c r="AC844" s="141"/>
      <c r="AD844" s="141"/>
      <c r="AE844" s="141"/>
      <c r="AF844" s="141"/>
      <c r="AG844" s="141"/>
      <c r="AH844" s="141"/>
      <c r="AI844" s="141"/>
      <c r="AJ844" s="141"/>
      <c r="AK844" s="141"/>
      <c r="AL844" s="141"/>
      <c r="AM844" s="141"/>
      <c r="AN844" s="141"/>
      <c r="AO844" s="141"/>
      <c r="AP844" s="141"/>
      <c r="AQ844" s="141"/>
      <c r="AR844" s="141"/>
      <c r="AS844" s="141"/>
      <c r="AT844" s="141"/>
      <c r="AU844" s="141"/>
      <c r="AV844" s="141"/>
      <c r="AW844" s="141"/>
      <c r="AX844" s="141"/>
      <c r="AY844" s="141"/>
      <c r="AZ844" s="141"/>
      <c r="BA844" s="141"/>
      <c r="BB844" s="141"/>
      <c r="BC844" s="141"/>
      <c r="BD844" s="141"/>
      <c r="BE844" s="141"/>
      <c r="BF844" s="141"/>
      <c r="BG844" s="141"/>
      <c r="BH844" s="141"/>
    </row>
    <row r="845" spans="1:60" ht="39" customHeight="1" x14ac:dyDescent="0.2">
      <c r="A845" s="190">
        <v>44539</v>
      </c>
      <c r="B845" s="191" t="s">
        <v>1115</v>
      </c>
      <c r="C845" s="182" t="s">
        <v>1116</v>
      </c>
      <c r="D845" s="186"/>
      <c r="E845" s="192">
        <v>8216.44</v>
      </c>
      <c r="F845" s="175">
        <f t="shared" si="15"/>
        <v>104768.17000000003</v>
      </c>
    </row>
    <row r="846" spans="1:60" ht="36.75" customHeight="1" x14ac:dyDescent="0.2">
      <c r="A846" s="190">
        <v>44539</v>
      </c>
      <c r="B846" s="191" t="s">
        <v>1117</v>
      </c>
      <c r="C846" s="182" t="s">
        <v>1118</v>
      </c>
      <c r="D846" s="193"/>
      <c r="E846" s="192">
        <v>10232.25</v>
      </c>
      <c r="F846" s="175">
        <f t="shared" si="15"/>
        <v>94535.920000000027</v>
      </c>
    </row>
    <row r="847" spans="1:60" s="194" customFormat="1" ht="30" customHeight="1" x14ac:dyDescent="0.2">
      <c r="A847" s="190">
        <v>44539</v>
      </c>
      <c r="B847" s="191" t="s">
        <v>1119</v>
      </c>
      <c r="C847" s="182" t="s">
        <v>1120</v>
      </c>
      <c r="D847" s="186"/>
      <c r="E847" s="192">
        <v>13694.07</v>
      </c>
      <c r="F847" s="175">
        <f t="shared" si="15"/>
        <v>80841.850000000035</v>
      </c>
      <c r="G847" s="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11"/>
      <c r="AL847" s="111"/>
      <c r="AM847" s="111"/>
      <c r="AN847" s="111"/>
      <c r="AO847" s="111"/>
      <c r="AP847" s="111"/>
      <c r="AQ847" s="111"/>
      <c r="AR847" s="111"/>
      <c r="AS847" s="111"/>
      <c r="AT847" s="111"/>
      <c r="AU847" s="111"/>
      <c r="AV847" s="111"/>
      <c r="AW847" s="111"/>
      <c r="AX847" s="111"/>
      <c r="AY847" s="111"/>
      <c r="AZ847" s="111"/>
      <c r="BA847" s="111"/>
      <c r="BB847" s="111"/>
      <c r="BC847" s="111"/>
      <c r="BD847" s="111"/>
      <c r="BE847" s="111"/>
      <c r="BF847" s="111"/>
      <c r="BG847" s="111"/>
      <c r="BH847" s="111"/>
    </row>
    <row r="848" spans="1:60" s="194" customFormat="1" ht="41.25" customHeight="1" x14ac:dyDescent="0.2">
      <c r="A848" s="190">
        <v>44540</v>
      </c>
      <c r="B848" s="191" t="s">
        <v>1121</v>
      </c>
      <c r="C848" s="182" t="s">
        <v>1122</v>
      </c>
      <c r="D848" s="186"/>
      <c r="E848" s="192">
        <v>9000</v>
      </c>
      <c r="F848" s="175">
        <f t="shared" si="15"/>
        <v>71841.850000000035</v>
      </c>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11"/>
      <c r="AL848" s="111"/>
      <c r="AM848" s="111"/>
      <c r="AN848" s="111"/>
      <c r="AO848" s="111"/>
      <c r="AP848" s="111"/>
      <c r="AQ848" s="111"/>
      <c r="AR848" s="111"/>
      <c r="AS848" s="111"/>
      <c r="AT848" s="111"/>
      <c r="AU848" s="111"/>
      <c r="AV848" s="111"/>
      <c r="AW848" s="111"/>
      <c r="AX848" s="111"/>
      <c r="AY848" s="111"/>
      <c r="AZ848" s="111"/>
      <c r="BA848" s="111"/>
      <c r="BB848" s="111"/>
      <c r="BC848" s="111"/>
      <c r="BD848" s="111"/>
      <c r="BE848" s="111"/>
      <c r="BF848" s="111"/>
      <c r="BG848" s="111"/>
      <c r="BH848" s="111"/>
    </row>
    <row r="849" spans="1:60" s="194" customFormat="1" ht="15" customHeight="1" x14ac:dyDescent="0.2">
      <c r="A849" s="195"/>
      <c r="B849" s="165"/>
      <c r="C849" s="196"/>
      <c r="D849" s="197"/>
      <c r="E849" s="198"/>
      <c r="F849" s="199"/>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11"/>
      <c r="AL849" s="111"/>
      <c r="AM849" s="111"/>
      <c r="AN849" s="111"/>
      <c r="AO849" s="111"/>
      <c r="AP849" s="111"/>
      <c r="AQ849" s="111"/>
      <c r="AR849" s="111"/>
      <c r="AS849" s="111"/>
      <c r="AT849" s="111"/>
      <c r="AU849" s="111"/>
      <c r="AV849" s="111"/>
      <c r="AW849" s="111"/>
      <c r="AX849" s="111"/>
      <c r="AY849" s="111"/>
      <c r="AZ849" s="111"/>
      <c r="BA849" s="111"/>
      <c r="BB849" s="111"/>
      <c r="BC849" s="111"/>
      <c r="BD849" s="111"/>
      <c r="BE849" s="111"/>
      <c r="BF849" s="111"/>
      <c r="BG849" s="111"/>
      <c r="BH849" s="111"/>
    </row>
    <row r="850" spans="1:60" s="152" customFormat="1" ht="15" customHeight="1" x14ac:dyDescent="0.25">
      <c r="A850" s="283" t="s">
        <v>0</v>
      </c>
      <c r="B850" s="283"/>
      <c r="C850" s="283"/>
      <c r="D850" s="283"/>
      <c r="E850" s="283"/>
      <c r="F850" s="283"/>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row>
    <row r="851" spans="1:60" s="152" customFormat="1" ht="15" customHeight="1" x14ac:dyDescent="0.25">
      <c r="A851" s="283" t="s">
        <v>1</v>
      </c>
      <c r="B851" s="283"/>
      <c r="C851" s="283"/>
      <c r="D851" s="283"/>
      <c r="E851" s="283"/>
      <c r="F851" s="283"/>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row>
    <row r="852" spans="1:60" s="152" customFormat="1" ht="15" customHeight="1" x14ac:dyDescent="0.25">
      <c r="A852" s="284" t="s">
        <v>2</v>
      </c>
      <c r="B852" s="284"/>
      <c r="C852" s="284"/>
      <c r="D852" s="284"/>
      <c r="E852" s="284"/>
      <c r="F852" s="284"/>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row>
    <row r="853" spans="1:60" s="152" customFormat="1" ht="15" customHeight="1" x14ac:dyDescent="0.25">
      <c r="A853" s="284" t="s">
        <v>3</v>
      </c>
      <c r="B853" s="284"/>
      <c r="C853" s="284"/>
      <c r="D853" s="284"/>
      <c r="E853" s="284"/>
      <c r="F853" s="284"/>
      <c r="G853" s="200"/>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row>
    <row r="854" spans="1:60" s="152" customFormat="1" ht="15" customHeight="1" x14ac:dyDescent="0.2">
      <c r="A854" s="201"/>
      <c r="B854" s="202"/>
      <c r="C854" s="1"/>
      <c r="D854" s="57"/>
      <c r="E854" s="203"/>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row>
    <row r="855" spans="1:60" s="152" customFormat="1" ht="15" customHeight="1" x14ac:dyDescent="0.2">
      <c r="A855" s="285" t="s">
        <v>1123</v>
      </c>
      <c r="B855" s="286"/>
      <c r="C855" s="286"/>
      <c r="D855" s="286"/>
      <c r="E855" s="286"/>
      <c r="F855" s="287"/>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row>
    <row r="856" spans="1:60" s="152" customFormat="1" ht="15" customHeight="1" x14ac:dyDescent="0.2">
      <c r="A856" s="285" t="s">
        <v>5</v>
      </c>
      <c r="B856" s="286"/>
      <c r="C856" s="286"/>
      <c r="D856" s="286"/>
      <c r="E856" s="287"/>
      <c r="F856" s="204">
        <v>131483.06</v>
      </c>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row>
    <row r="857" spans="1:60" s="152" customFormat="1" ht="15" customHeight="1" x14ac:dyDescent="0.2">
      <c r="A857" s="11" t="s">
        <v>6</v>
      </c>
      <c r="B857" s="11" t="s">
        <v>1087</v>
      </c>
      <c r="C857" s="11" t="s">
        <v>837</v>
      </c>
      <c r="D857" s="11" t="s">
        <v>9</v>
      </c>
      <c r="E857" s="11" t="s">
        <v>10</v>
      </c>
      <c r="F857" s="11"/>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row>
    <row r="858" spans="1:60" s="152" customFormat="1" ht="15" customHeight="1" x14ac:dyDescent="0.2">
      <c r="A858" s="12"/>
      <c r="B858" s="13"/>
      <c r="C858" s="14" t="s">
        <v>1124</v>
      </c>
      <c r="D858" s="21"/>
      <c r="E858" s="170"/>
      <c r="F858" s="16">
        <f>F856+D858</f>
        <v>131483.06</v>
      </c>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row>
    <row r="859" spans="1:60" s="152" customFormat="1" ht="15" customHeight="1" x14ac:dyDescent="0.2">
      <c r="A859" s="205"/>
      <c r="B859" s="131"/>
      <c r="C859" s="14" t="s">
        <v>1077</v>
      </c>
      <c r="D859" s="206"/>
      <c r="E859" s="170"/>
      <c r="F859" s="16">
        <f>F858-E859</f>
        <v>131483.06</v>
      </c>
      <c r="G859" s="207"/>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row>
    <row r="860" spans="1:60" s="152" customFormat="1" ht="15" customHeight="1" x14ac:dyDescent="0.2">
      <c r="A860" s="12"/>
      <c r="B860" s="131"/>
      <c r="C860" s="14" t="s">
        <v>22</v>
      </c>
      <c r="D860" s="21"/>
      <c r="E860" s="128">
        <v>175</v>
      </c>
      <c r="F860" s="16">
        <f>F859-E860</f>
        <v>131308.06</v>
      </c>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row>
    <row r="861" spans="1:60" s="152" customFormat="1" ht="15" customHeight="1" x14ac:dyDescent="0.2">
      <c r="A861" s="157"/>
      <c r="B861" s="202"/>
      <c r="C861" s="208"/>
      <c r="D861" s="209"/>
      <c r="E861" s="210"/>
      <c r="F861" s="211"/>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row>
    <row r="862" spans="1:60" s="152" customFormat="1" ht="15" customHeight="1" x14ac:dyDescent="0.2">
      <c r="A862" s="157"/>
      <c r="B862" s="202"/>
      <c r="C862" s="208"/>
      <c r="D862" s="209"/>
      <c r="E862" s="210"/>
      <c r="F862" s="211"/>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row>
    <row r="863" spans="1:60" ht="15" customHeight="1" x14ac:dyDescent="0.25">
      <c r="A863" s="283" t="s">
        <v>0</v>
      </c>
      <c r="B863" s="283"/>
      <c r="C863" s="283"/>
      <c r="D863" s="283"/>
      <c r="E863" s="283"/>
      <c r="F863" s="283"/>
    </row>
    <row r="864" spans="1:60" ht="15" customHeight="1" x14ac:dyDescent="0.25">
      <c r="A864" s="283" t="s">
        <v>1</v>
      </c>
      <c r="B864" s="283"/>
      <c r="C864" s="283"/>
      <c r="D864" s="283"/>
      <c r="E864" s="283"/>
      <c r="F864" s="283"/>
    </row>
    <row r="865" spans="1:6" ht="15" customHeight="1" x14ac:dyDescent="0.25">
      <c r="A865" s="284" t="s">
        <v>2</v>
      </c>
      <c r="B865" s="284"/>
      <c r="C865" s="284"/>
      <c r="D865" s="284"/>
      <c r="E865" s="284"/>
      <c r="F865" s="284"/>
    </row>
    <row r="866" spans="1:6" ht="15" customHeight="1" x14ac:dyDescent="0.25">
      <c r="A866" s="284" t="s">
        <v>3</v>
      </c>
      <c r="B866" s="284"/>
      <c r="C866" s="284"/>
      <c r="D866" s="284"/>
      <c r="E866" s="284"/>
      <c r="F866" s="284"/>
    </row>
    <row r="867" spans="1:6" ht="24.75" customHeight="1" x14ac:dyDescent="0.25">
      <c r="A867" s="212"/>
      <c r="B867" s="213"/>
      <c r="C867" s="214"/>
      <c r="D867" s="215"/>
      <c r="E867" s="216"/>
      <c r="F867" s="217"/>
    </row>
    <row r="868" spans="1:6" ht="15" customHeight="1" x14ac:dyDescent="0.2">
      <c r="A868" s="288" t="s">
        <v>1125</v>
      </c>
      <c r="B868" s="288"/>
      <c r="C868" s="288"/>
      <c r="D868" s="288"/>
      <c r="E868" s="288"/>
      <c r="F868" s="288"/>
    </row>
    <row r="869" spans="1:6" ht="15" customHeight="1" x14ac:dyDescent="0.2">
      <c r="A869" s="288" t="s">
        <v>5</v>
      </c>
      <c r="B869" s="288"/>
      <c r="C869" s="288"/>
      <c r="D869" s="288"/>
      <c r="E869" s="288"/>
      <c r="F869" s="119">
        <v>393916.48</v>
      </c>
    </row>
    <row r="870" spans="1:6" ht="15" customHeight="1" x14ac:dyDescent="0.2">
      <c r="A870" s="11" t="s">
        <v>6</v>
      </c>
      <c r="B870" s="11" t="s">
        <v>1087</v>
      </c>
      <c r="C870" s="11" t="s">
        <v>837</v>
      </c>
      <c r="D870" s="11" t="s">
        <v>9</v>
      </c>
      <c r="E870" s="11" t="s">
        <v>10</v>
      </c>
      <c r="F870" s="11"/>
    </row>
    <row r="871" spans="1:6" ht="15" customHeight="1" x14ac:dyDescent="0.2">
      <c r="A871" s="108"/>
      <c r="B871" s="131"/>
      <c r="C871" s="13" t="s">
        <v>1124</v>
      </c>
      <c r="D871" s="15">
        <v>180000</v>
      </c>
      <c r="E871" s="218"/>
      <c r="F871" s="16">
        <f>F869+D871</f>
        <v>573916.48</v>
      </c>
    </row>
    <row r="872" spans="1:6" ht="15" customHeight="1" x14ac:dyDescent="0.2">
      <c r="A872" s="108"/>
      <c r="B872" s="131"/>
      <c r="C872" s="13" t="s">
        <v>840</v>
      </c>
      <c r="D872" s="15"/>
      <c r="E872" s="170"/>
      <c r="F872" s="16">
        <f>F871</f>
        <v>573916.48</v>
      </c>
    </row>
    <row r="873" spans="1:6" ht="15" customHeight="1" x14ac:dyDescent="0.2">
      <c r="A873" s="108"/>
      <c r="B873" s="131"/>
      <c r="C873" s="23" t="s">
        <v>18</v>
      </c>
      <c r="D873" s="21"/>
      <c r="E873" s="15">
        <v>880.35</v>
      </c>
      <c r="F873" s="16">
        <f>F872-E873</f>
        <v>573036.13</v>
      </c>
    </row>
    <row r="874" spans="1:6" ht="15" customHeight="1" x14ac:dyDescent="0.2">
      <c r="A874" s="108"/>
      <c r="B874" s="131"/>
      <c r="C874" s="14" t="s">
        <v>20</v>
      </c>
      <c r="D874" s="21"/>
      <c r="E874" s="170">
        <v>500</v>
      </c>
      <c r="F874" s="16">
        <f t="shared" ref="F874:F919" si="16">F873-E874</f>
        <v>572536.13</v>
      </c>
    </row>
    <row r="875" spans="1:6" ht="15" customHeight="1" x14ac:dyDescent="0.2">
      <c r="A875" s="219"/>
      <c r="B875" s="220"/>
      <c r="C875" s="221" t="s">
        <v>22</v>
      </c>
      <c r="D875" s="222"/>
      <c r="E875" s="223">
        <v>175</v>
      </c>
      <c r="F875" s="67">
        <f t="shared" si="16"/>
        <v>572361.13</v>
      </c>
    </row>
    <row r="876" spans="1:6" ht="15" customHeight="1" x14ac:dyDescent="0.2">
      <c r="A876" s="219"/>
      <c r="B876" s="220"/>
      <c r="C876" s="221" t="s">
        <v>1126</v>
      </c>
      <c r="D876" s="224"/>
      <c r="E876" s="223">
        <v>125</v>
      </c>
      <c r="F876" s="67">
        <f t="shared" si="16"/>
        <v>572236.13</v>
      </c>
    </row>
    <row r="877" spans="1:6" ht="21" customHeight="1" x14ac:dyDescent="0.2">
      <c r="A877" s="225">
        <v>44533</v>
      </c>
      <c r="B877" s="226">
        <v>2534</v>
      </c>
      <c r="C877" s="227" t="s">
        <v>1127</v>
      </c>
      <c r="D877" s="228"/>
      <c r="E877" s="229">
        <v>2200</v>
      </c>
      <c r="F877" s="67">
        <f t="shared" si="16"/>
        <v>570036.13</v>
      </c>
    </row>
    <row r="878" spans="1:6" ht="24.75" customHeight="1" x14ac:dyDescent="0.2">
      <c r="A878" s="225">
        <v>44533</v>
      </c>
      <c r="B878" s="226">
        <v>2535</v>
      </c>
      <c r="C878" s="227" t="s">
        <v>1127</v>
      </c>
      <c r="D878" s="228"/>
      <c r="E878" s="229">
        <v>1950</v>
      </c>
      <c r="F878" s="67">
        <f t="shared" si="16"/>
        <v>568086.13</v>
      </c>
    </row>
    <row r="879" spans="1:6" ht="24" customHeight="1" x14ac:dyDescent="0.2">
      <c r="A879" s="225">
        <v>44533</v>
      </c>
      <c r="B879" s="226">
        <v>2536</v>
      </c>
      <c r="C879" s="227" t="s">
        <v>1128</v>
      </c>
      <c r="D879" s="228"/>
      <c r="E879" s="229">
        <v>5915.13</v>
      </c>
      <c r="F879" s="67">
        <f t="shared" si="16"/>
        <v>562171</v>
      </c>
    </row>
    <row r="880" spans="1:6" ht="19.5" customHeight="1" x14ac:dyDescent="0.2">
      <c r="A880" s="225">
        <v>44533</v>
      </c>
      <c r="B880" s="226">
        <v>2537</v>
      </c>
      <c r="C880" s="227" t="s">
        <v>1128</v>
      </c>
      <c r="D880" s="228"/>
      <c r="E880" s="229">
        <v>4953.66</v>
      </c>
      <c r="F880" s="67">
        <f t="shared" si="16"/>
        <v>557217.34</v>
      </c>
    </row>
    <row r="881" spans="1:60" ht="18.75" customHeight="1" x14ac:dyDescent="0.2">
      <c r="A881" s="225">
        <v>44533</v>
      </c>
      <c r="B881" s="226">
        <v>2538</v>
      </c>
      <c r="C881" s="227" t="s">
        <v>1129</v>
      </c>
      <c r="D881" s="228"/>
      <c r="E881" s="229">
        <v>7950</v>
      </c>
      <c r="F881" s="67">
        <f t="shared" si="16"/>
        <v>549267.34</v>
      </c>
    </row>
    <row r="882" spans="1:60" ht="15.75" customHeight="1" x14ac:dyDescent="0.2">
      <c r="A882" s="225">
        <v>44533</v>
      </c>
      <c r="B882" s="226">
        <v>2539</v>
      </c>
      <c r="C882" s="227" t="s">
        <v>1129</v>
      </c>
      <c r="D882" s="228"/>
      <c r="E882" s="229">
        <v>7200</v>
      </c>
      <c r="F882" s="67">
        <f t="shared" si="16"/>
        <v>542067.34</v>
      </c>
    </row>
    <row r="883" spans="1:60" ht="18" customHeight="1" x14ac:dyDescent="0.2">
      <c r="A883" s="225">
        <v>44533</v>
      </c>
      <c r="B883" s="226">
        <v>2540</v>
      </c>
      <c r="C883" s="227" t="s">
        <v>1130</v>
      </c>
      <c r="D883" s="228"/>
      <c r="E883" s="229">
        <v>2450</v>
      </c>
      <c r="F883" s="67">
        <f t="shared" si="16"/>
        <v>539617.34</v>
      </c>
    </row>
    <row r="884" spans="1:60" ht="18" customHeight="1" x14ac:dyDescent="0.2">
      <c r="A884" s="225">
        <v>44533</v>
      </c>
      <c r="B884" s="226">
        <v>2541</v>
      </c>
      <c r="C884" s="227" t="s">
        <v>1131</v>
      </c>
      <c r="D884" s="228"/>
      <c r="E884" s="229">
        <v>7700</v>
      </c>
      <c r="F884" s="67">
        <f t="shared" si="16"/>
        <v>531917.34</v>
      </c>
    </row>
    <row r="885" spans="1:60" ht="18.75" customHeight="1" x14ac:dyDescent="0.2">
      <c r="A885" s="225">
        <v>44533</v>
      </c>
      <c r="B885" s="226">
        <v>2542</v>
      </c>
      <c r="C885" s="227" t="s">
        <v>1132</v>
      </c>
      <c r="D885" s="228"/>
      <c r="E885" s="229">
        <v>1700</v>
      </c>
      <c r="F885" s="67">
        <f t="shared" si="16"/>
        <v>530217.34</v>
      </c>
    </row>
    <row r="886" spans="1:60" ht="17.25" customHeight="1" x14ac:dyDescent="0.2">
      <c r="A886" s="225">
        <v>44533</v>
      </c>
      <c r="B886" s="226">
        <v>2543</v>
      </c>
      <c r="C886" s="227" t="s">
        <v>1132</v>
      </c>
      <c r="D886" s="230"/>
      <c r="E886" s="229">
        <v>2450</v>
      </c>
      <c r="F886" s="67">
        <f t="shared" si="16"/>
        <v>527767.34</v>
      </c>
    </row>
    <row r="887" spans="1:60" ht="15" customHeight="1" x14ac:dyDescent="0.2">
      <c r="A887" s="225">
        <v>44533</v>
      </c>
      <c r="B887" s="226">
        <v>2544</v>
      </c>
      <c r="C887" s="227" t="s">
        <v>1132</v>
      </c>
      <c r="D887" s="230"/>
      <c r="E887" s="229">
        <v>1900</v>
      </c>
      <c r="F887" s="67">
        <f t="shared" si="16"/>
        <v>525867.34</v>
      </c>
    </row>
    <row r="888" spans="1:60" ht="15" customHeight="1" x14ac:dyDescent="0.2">
      <c r="A888" s="225">
        <v>44533</v>
      </c>
      <c r="B888" s="226">
        <v>2545</v>
      </c>
      <c r="C888" s="227" t="s">
        <v>1132</v>
      </c>
      <c r="D888" s="230"/>
      <c r="E888" s="229">
        <v>2450</v>
      </c>
      <c r="F888" s="67">
        <f t="shared" si="16"/>
        <v>523417.33999999997</v>
      </c>
    </row>
    <row r="889" spans="1:60" ht="21.75" customHeight="1" x14ac:dyDescent="0.2">
      <c r="A889" s="225">
        <v>44533</v>
      </c>
      <c r="B889" s="226">
        <v>2546</v>
      </c>
      <c r="C889" s="227" t="s">
        <v>1133</v>
      </c>
      <c r="D889" s="230"/>
      <c r="E889" s="229">
        <v>2100</v>
      </c>
      <c r="F889" s="67">
        <f t="shared" si="16"/>
        <v>521317.33999999997</v>
      </c>
    </row>
    <row r="890" spans="1:60" ht="28.5" customHeight="1" x14ac:dyDescent="0.2">
      <c r="A890" s="225">
        <v>44533</v>
      </c>
      <c r="B890" s="226">
        <v>2547</v>
      </c>
      <c r="C890" s="72" t="s">
        <v>1134</v>
      </c>
      <c r="D890" s="230"/>
      <c r="E890" s="229">
        <v>7110</v>
      </c>
      <c r="F890" s="67">
        <f t="shared" si="16"/>
        <v>514207.33999999997</v>
      </c>
    </row>
    <row r="891" spans="1:60" ht="22.5" x14ac:dyDescent="0.2">
      <c r="A891" s="225">
        <v>44533</v>
      </c>
      <c r="B891" s="226">
        <v>2548</v>
      </c>
      <c r="C891" s="72" t="s">
        <v>1135</v>
      </c>
      <c r="D891" s="230"/>
      <c r="E891" s="229">
        <v>20070</v>
      </c>
      <c r="F891" s="67">
        <f t="shared" si="16"/>
        <v>494137.33999999997</v>
      </c>
    </row>
    <row r="892" spans="1:60" s="5" customFormat="1" ht="27" customHeight="1" x14ac:dyDescent="0.25">
      <c r="A892" s="225">
        <v>44533</v>
      </c>
      <c r="B892" s="226">
        <v>2549</v>
      </c>
      <c r="C892" s="72" t="s">
        <v>1136</v>
      </c>
      <c r="D892" s="230"/>
      <c r="E892" s="229">
        <v>8910</v>
      </c>
      <c r="F892" s="67">
        <f t="shared" si="16"/>
        <v>485227.33999999997</v>
      </c>
      <c r="G892" s="141"/>
      <c r="H892" s="141"/>
      <c r="I892" s="141"/>
      <c r="J892" s="141"/>
      <c r="K892" s="141"/>
      <c r="L892" s="141"/>
      <c r="M892" s="141"/>
      <c r="N892" s="141"/>
      <c r="O892" s="141"/>
      <c r="P892" s="141"/>
      <c r="Q892" s="141"/>
      <c r="R892" s="141"/>
      <c r="S892" s="141"/>
      <c r="T892" s="141"/>
      <c r="U892" s="141"/>
      <c r="V892" s="141"/>
      <c r="W892" s="141"/>
      <c r="X892" s="141"/>
      <c r="Y892" s="141"/>
      <c r="Z892" s="141"/>
      <c r="AA892" s="141"/>
      <c r="AB892" s="141"/>
      <c r="AC892" s="141"/>
      <c r="AD892" s="141"/>
      <c r="AE892" s="141"/>
      <c r="AF892" s="141"/>
      <c r="AG892" s="141"/>
      <c r="AH892" s="141"/>
      <c r="AI892" s="141"/>
      <c r="AJ892" s="141"/>
      <c r="AK892" s="141"/>
      <c r="AL892" s="141"/>
      <c r="AM892" s="141"/>
      <c r="AN892" s="141"/>
      <c r="AO892" s="141"/>
      <c r="AP892" s="141"/>
      <c r="AQ892" s="141"/>
      <c r="AR892" s="141"/>
      <c r="AS892" s="141"/>
      <c r="AT892" s="141"/>
      <c r="AU892" s="141"/>
      <c r="AV892" s="141"/>
      <c r="AW892" s="141"/>
      <c r="AX892" s="141"/>
      <c r="AY892" s="141"/>
      <c r="AZ892" s="141"/>
      <c r="BA892" s="141"/>
      <c r="BB892" s="141"/>
      <c r="BC892" s="141"/>
      <c r="BD892" s="141"/>
      <c r="BE892" s="141"/>
      <c r="BF892" s="141"/>
      <c r="BG892" s="141"/>
      <c r="BH892" s="141"/>
    </row>
    <row r="893" spans="1:60" s="231" customFormat="1" ht="22.5" customHeight="1" x14ac:dyDescent="0.25">
      <c r="A893" s="225">
        <v>44533</v>
      </c>
      <c r="B893" s="226">
        <v>2550</v>
      </c>
      <c r="C893" s="72" t="s">
        <v>1137</v>
      </c>
      <c r="D893" s="230"/>
      <c r="E893" s="229">
        <v>4500</v>
      </c>
      <c r="F893" s="67">
        <f t="shared" si="16"/>
        <v>480727.33999999997</v>
      </c>
      <c r="G893" s="141"/>
      <c r="H893" s="188"/>
      <c r="I893" s="188"/>
      <c r="J893" s="188"/>
      <c r="K893" s="188"/>
      <c r="L893" s="188"/>
      <c r="M893" s="188"/>
      <c r="N893" s="188"/>
      <c r="O893" s="188"/>
      <c r="P893" s="188"/>
      <c r="Q893" s="188"/>
      <c r="R893" s="188"/>
      <c r="S893" s="188"/>
      <c r="T893" s="188"/>
      <c r="U893" s="188"/>
      <c r="V893" s="188"/>
      <c r="W893" s="188"/>
      <c r="X893" s="188"/>
      <c r="Y893" s="188"/>
      <c r="Z893" s="188"/>
      <c r="AA893" s="188"/>
      <c r="AB893" s="188"/>
      <c r="AC893" s="188"/>
      <c r="AD893" s="188"/>
      <c r="AE893" s="188"/>
      <c r="AF893" s="188"/>
      <c r="AG893" s="188"/>
      <c r="AH893" s="188"/>
      <c r="AI893" s="188"/>
      <c r="AJ893" s="188"/>
      <c r="AK893" s="188"/>
      <c r="AL893" s="188"/>
      <c r="AM893" s="188"/>
      <c r="AN893" s="188"/>
      <c r="AO893" s="188"/>
      <c r="AP893" s="188"/>
      <c r="AQ893" s="188"/>
      <c r="AR893" s="188"/>
      <c r="AS893" s="188"/>
      <c r="AT893" s="188"/>
      <c r="AU893" s="188"/>
      <c r="AV893" s="188"/>
      <c r="AW893" s="188"/>
      <c r="AX893" s="188"/>
      <c r="AY893" s="188"/>
      <c r="AZ893" s="188"/>
      <c r="BA893" s="188"/>
      <c r="BB893" s="188"/>
      <c r="BC893" s="188"/>
      <c r="BD893" s="188"/>
      <c r="BE893" s="188"/>
      <c r="BF893" s="188"/>
      <c r="BG893" s="188"/>
      <c r="BH893" s="188"/>
    </row>
    <row r="894" spans="1:60" s="231" customFormat="1" ht="24.75" customHeight="1" x14ac:dyDescent="0.25">
      <c r="A894" s="225">
        <v>44533</v>
      </c>
      <c r="B894" s="226">
        <v>2551</v>
      </c>
      <c r="C894" s="72" t="s">
        <v>1138</v>
      </c>
      <c r="D894" s="230"/>
      <c r="E894" s="229">
        <v>9000</v>
      </c>
      <c r="F894" s="67">
        <f t="shared" si="16"/>
        <v>471727.33999999997</v>
      </c>
      <c r="G894" s="141"/>
      <c r="H894" s="188"/>
      <c r="I894" s="188"/>
      <c r="J894" s="188"/>
      <c r="K894" s="188"/>
      <c r="L894" s="188"/>
      <c r="M894" s="188"/>
      <c r="N894" s="188"/>
      <c r="O894" s="188"/>
      <c r="P894" s="188"/>
      <c r="Q894" s="188"/>
      <c r="R894" s="188"/>
      <c r="S894" s="188"/>
      <c r="T894" s="188"/>
      <c r="U894" s="188"/>
      <c r="V894" s="188"/>
      <c r="W894" s="188"/>
      <c r="X894" s="188"/>
      <c r="Y894" s="188"/>
      <c r="Z894" s="188"/>
      <c r="AA894" s="188"/>
      <c r="AB894" s="188"/>
      <c r="AC894" s="188"/>
      <c r="AD894" s="188"/>
      <c r="AE894" s="188"/>
      <c r="AF894" s="188"/>
      <c r="AG894" s="188"/>
      <c r="AH894" s="188"/>
      <c r="AI894" s="188"/>
      <c r="AJ894" s="188"/>
      <c r="AK894" s="188"/>
      <c r="AL894" s="188"/>
      <c r="AM894" s="188"/>
      <c r="AN894" s="188"/>
      <c r="AO894" s="188"/>
      <c r="AP894" s="188"/>
      <c r="AQ894" s="188"/>
      <c r="AR894" s="188"/>
      <c r="AS894" s="188"/>
      <c r="AT894" s="188"/>
      <c r="AU894" s="188"/>
      <c r="AV894" s="188"/>
      <c r="AW894" s="188"/>
      <c r="AX894" s="188"/>
      <c r="AY894" s="188"/>
      <c r="AZ894" s="188"/>
      <c r="BA894" s="188"/>
      <c r="BB894" s="188"/>
      <c r="BC894" s="188"/>
      <c r="BD894" s="188"/>
      <c r="BE894" s="188"/>
      <c r="BF894" s="188"/>
      <c r="BG894" s="188"/>
      <c r="BH894" s="188"/>
    </row>
    <row r="895" spans="1:60" s="231" customFormat="1" ht="24" customHeight="1" x14ac:dyDescent="0.25">
      <c r="A895" s="225">
        <v>44533</v>
      </c>
      <c r="B895" s="226">
        <v>2552</v>
      </c>
      <c r="C895" s="72" t="s">
        <v>1139</v>
      </c>
      <c r="D895" s="230"/>
      <c r="E895" s="229">
        <v>3600</v>
      </c>
      <c r="F895" s="67">
        <f t="shared" si="16"/>
        <v>468127.33999999997</v>
      </c>
      <c r="G895" s="141"/>
      <c r="H895" s="188"/>
      <c r="I895" s="188"/>
      <c r="J895" s="188"/>
      <c r="K895" s="188"/>
      <c r="L895" s="188"/>
      <c r="M895" s="188"/>
      <c r="N895" s="188"/>
      <c r="O895" s="188"/>
      <c r="P895" s="188"/>
      <c r="Q895" s="188"/>
      <c r="R895" s="188"/>
      <c r="S895" s="188"/>
      <c r="T895" s="188"/>
      <c r="U895" s="188"/>
      <c r="V895" s="188"/>
      <c r="W895" s="188"/>
      <c r="X895" s="188"/>
      <c r="Y895" s="188"/>
      <c r="Z895" s="188"/>
      <c r="AA895" s="188"/>
      <c r="AB895" s="188"/>
      <c r="AC895" s="188"/>
      <c r="AD895" s="188"/>
      <c r="AE895" s="188"/>
      <c r="AF895" s="188"/>
      <c r="AG895" s="188"/>
      <c r="AH895" s="188"/>
      <c r="AI895" s="188"/>
      <c r="AJ895" s="188"/>
      <c r="AK895" s="188"/>
      <c r="AL895" s="188"/>
      <c r="AM895" s="188"/>
      <c r="AN895" s="188"/>
      <c r="AO895" s="188"/>
      <c r="AP895" s="188"/>
      <c r="AQ895" s="188"/>
      <c r="AR895" s="188"/>
      <c r="AS895" s="188"/>
      <c r="AT895" s="188"/>
      <c r="AU895" s="188"/>
      <c r="AV895" s="188"/>
      <c r="AW895" s="188"/>
      <c r="AX895" s="188"/>
      <c r="AY895" s="188"/>
      <c r="AZ895" s="188"/>
      <c r="BA895" s="188"/>
      <c r="BB895" s="188"/>
      <c r="BC895" s="188"/>
      <c r="BD895" s="188"/>
      <c r="BE895" s="188"/>
      <c r="BF895" s="188"/>
      <c r="BG895" s="188"/>
      <c r="BH895" s="188"/>
    </row>
    <row r="896" spans="1:60" s="231" customFormat="1" ht="25.5" customHeight="1" x14ac:dyDescent="0.25">
      <c r="A896" s="225">
        <v>44533</v>
      </c>
      <c r="B896" s="226">
        <v>2553</v>
      </c>
      <c r="C896" s="72" t="s">
        <v>1140</v>
      </c>
      <c r="D896" s="230"/>
      <c r="E896" s="229">
        <v>10800</v>
      </c>
      <c r="F896" s="67">
        <f t="shared" si="16"/>
        <v>457327.33999999997</v>
      </c>
      <c r="G896" s="141"/>
      <c r="H896" s="188"/>
      <c r="I896" s="188"/>
      <c r="J896" s="188"/>
      <c r="K896" s="188"/>
      <c r="M896" s="188"/>
      <c r="N896" s="188"/>
      <c r="O896" s="188"/>
      <c r="P896" s="188"/>
      <c r="Q896" s="188"/>
      <c r="R896" s="188"/>
      <c r="S896" s="188"/>
      <c r="T896" s="188"/>
      <c r="U896" s="188"/>
      <c r="V896" s="188"/>
      <c r="W896" s="188"/>
      <c r="X896" s="188"/>
      <c r="Y896" s="188"/>
      <c r="Z896" s="188"/>
      <c r="AA896" s="188"/>
      <c r="AB896" s="188"/>
      <c r="AC896" s="188"/>
      <c r="AD896" s="188"/>
      <c r="AE896" s="188"/>
      <c r="AF896" s="188"/>
      <c r="AG896" s="188"/>
      <c r="AH896" s="188"/>
      <c r="AI896" s="188"/>
      <c r="AJ896" s="188"/>
      <c r="AK896" s="188"/>
      <c r="AL896" s="188"/>
      <c r="AM896" s="188"/>
      <c r="AN896" s="188"/>
      <c r="AO896" s="188"/>
      <c r="AP896" s="188"/>
      <c r="AQ896" s="188"/>
      <c r="AR896" s="188"/>
      <c r="AS896" s="188"/>
      <c r="AT896" s="188"/>
      <c r="AU896" s="188"/>
      <c r="AV896" s="188"/>
      <c r="AW896" s="188"/>
      <c r="AX896" s="188"/>
      <c r="AY896" s="188"/>
      <c r="AZ896" s="188"/>
      <c r="BA896" s="188"/>
      <c r="BB896" s="188"/>
      <c r="BC896" s="188"/>
      <c r="BD896" s="188"/>
      <c r="BE896" s="188"/>
      <c r="BF896" s="188"/>
      <c r="BG896" s="188"/>
      <c r="BH896" s="188"/>
    </row>
    <row r="897" spans="1:60" s="194" customFormat="1" ht="30" customHeight="1" x14ac:dyDescent="0.25">
      <c r="A897" s="225">
        <v>44533</v>
      </c>
      <c r="B897" s="226">
        <v>2554</v>
      </c>
      <c r="C897" s="72" t="s">
        <v>1141</v>
      </c>
      <c r="D897" s="230"/>
      <c r="E897" s="229">
        <v>8910</v>
      </c>
      <c r="F897" s="67">
        <f t="shared" si="16"/>
        <v>448417.33999999997</v>
      </c>
      <c r="G897" s="1"/>
      <c r="H897" s="111"/>
      <c r="I897" s="111"/>
      <c r="J897" s="111"/>
      <c r="K897" s="111"/>
      <c r="L897" s="111"/>
      <c r="M897" s="111"/>
      <c r="N897" s="188"/>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11"/>
      <c r="AL897" s="111"/>
      <c r="AM897" s="111"/>
      <c r="AN897" s="111"/>
      <c r="AO897" s="111"/>
      <c r="AP897" s="111"/>
      <c r="AQ897" s="111"/>
      <c r="AR897" s="111"/>
      <c r="AS897" s="111"/>
      <c r="AT897" s="111"/>
      <c r="AU897" s="111"/>
      <c r="AV897" s="111"/>
      <c r="AW897" s="111"/>
      <c r="AX897" s="111"/>
      <c r="AY897" s="111"/>
      <c r="AZ897" s="111"/>
      <c r="BA897" s="111"/>
      <c r="BB897" s="111"/>
      <c r="BC897" s="111"/>
      <c r="BD897" s="111"/>
      <c r="BE897" s="111"/>
      <c r="BF897" s="111"/>
      <c r="BG897" s="111"/>
      <c r="BH897" s="111"/>
    </row>
    <row r="898" spans="1:60" s="194" customFormat="1" ht="30" customHeight="1" x14ac:dyDescent="0.2">
      <c r="A898" s="225">
        <v>44533</v>
      </c>
      <c r="B898" s="226">
        <v>2555</v>
      </c>
      <c r="C898" s="72" t="s">
        <v>1142</v>
      </c>
      <c r="D898" s="230"/>
      <c r="E898" s="229">
        <v>15300</v>
      </c>
      <c r="F898" s="67">
        <f t="shared" si="16"/>
        <v>433117.33999999997</v>
      </c>
      <c r="G898" s="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11"/>
      <c r="AL898" s="111"/>
      <c r="AM898" s="111"/>
      <c r="AN898" s="111"/>
      <c r="AO898" s="111"/>
      <c r="AP898" s="111"/>
      <c r="AQ898" s="111"/>
      <c r="AR898" s="111"/>
      <c r="AS898" s="111"/>
      <c r="AT898" s="111"/>
      <c r="AU898" s="111"/>
      <c r="AV898" s="111"/>
      <c r="AW898" s="111"/>
      <c r="AX898" s="111"/>
      <c r="AY898" s="111"/>
      <c r="AZ898" s="111"/>
      <c r="BA898" s="111"/>
      <c r="BB898" s="111"/>
      <c r="BC898" s="111"/>
      <c r="BD898" s="111"/>
      <c r="BE898" s="111"/>
      <c r="BF898" s="111"/>
      <c r="BG898" s="111"/>
      <c r="BH898" s="111"/>
    </row>
    <row r="899" spans="1:60" s="194" customFormat="1" ht="15" customHeight="1" x14ac:dyDescent="0.2">
      <c r="A899" s="232">
        <v>44546</v>
      </c>
      <c r="B899" s="226">
        <v>2556</v>
      </c>
      <c r="C899" s="233" t="s">
        <v>1143</v>
      </c>
      <c r="D899" s="234"/>
      <c r="E899" s="128">
        <v>42135.33</v>
      </c>
      <c r="F899" s="67">
        <f t="shared" si="16"/>
        <v>390982.00999999995</v>
      </c>
      <c r="G899" s="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11"/>
      <c r="AL899" s="111"/>
      <c r="AM899" s="111"/>
      <c r="AN899" s="111"/>
      <c r="AO899" s="111"/>
      <c r="AP899" s="111"/>
      <c r="AQ899" s="111"/>
      <c r="AR899" s="111"/>
      <c r="AS899" s="111"/>
      <c r="AT899" s="111"/>
      <c r="AU899" s="111"/>
      <c r="AV899" s="111"/>
      <c r="AW899" s="111"/>
      <c r="AX899" s="111"/>
      <c r="AY899" s="111"/>
      <c r="AZ899" s="111"/>
      <c r="BA899" s="111"/>
      <c r="BB899" s="111"/>
      <c r="BC899" s="111"/>
      <c r="BD899" s="111"/>
      <c r="BE899" s="111"/>
      <c r="BF899" s="111"/>
      <c r="BG899" s="111"/>
      <c r="BH899" s="111"/>
    </row>
    <row r="900" spans="1:60" s="194" customFormat="1" ht="24.75" customHeight="1" x14ac:dyDescent="0.2">
      <c r="A900" s="232">
        <v>44546</v>
      </c>
      <c r="B900" s="226">
        <v>2557</v>
      </c>
      <c r="C900" s="233" t="s">
        <v>1144</v>
      </c>
      <c r="D900" s="234"/>
      <c r="E900" s="128">
        <v>19980</v>
      </c>
      <c r="F900" s="67">
        <f t="shared" si="16"/>
        <v>371002.00999999995</v>
      </c>
      <c r="G900" s="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11"/>
      <c r="AL900" s="111"/>
      <c r="AM900" s="111"/>
      <c r="AN900" s="111"/>
      <c r="AO900" s="111"/>
      <c r="AP900" s="111"/>
      <c r="AQ900" s="111"/>
      <c r="AR900" s="111"/>
      <c r="AS900" s="111"/>
      <c r="AT900" s="111"/>
      <c r="AU900" s="111"/>
      <c r="AV900" s="111"/>
      <c r="AW900" s="111"/>
      <c r="AX900" s="111"/>
      <c r="AY900" s="111"/>
      <c r="AZ900" s="111"/>
      <c r="BA900" s="111"/>
      <c r="BB900" s="111"/>
      <c r="BC900" s="111"/>
      <c r="BD900" s="111"/>
      <c r="BE900" s="111"/>
      <c r="BF900" s="111"/>
      <c r="BG900" s="111"/>
      <c r="BH900" s="111"/>
    </row>
    <row r="901" spans="1:60" s="194" customFormat="1" ht="24" customHeight="1" x14ac:dyDescent="0.2">
      <c r="A901" s="232">
        <v>44546</v>
      </c>
      <c r="B901" s="226">
        <v>2558</v>
      </c>
      <c r="C901" s="233" t="s">
        <v>1145</v>
      </c>
      <c r="D901" s="234"/>
      <c r="E901" s="128">
        <v>42203.6</v>
      </c>
      <c r="F901" s="67">
        <f t="shared" si="16"/>
        <v>328798.40999999997</v>
      </c>
      <c r="G901" s="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11"/>
      <c r="AL901" s="111"/>
      <c r="AM901" s="111"/>
      <c r="AN901" s="111"/>
      <c r="AO901" s="111"/>
      <c r="AP901" s="111"/>
      <c r="AQ901" s="111"/>
      <c r="AR901" s="111"/>
      <c r="AS901" s="111"/>
      <c r="AT901" s="111"/>
      <c r="AU901" s="111"/>
      <c r="AV901" s="111"/>
      <c r="AW901" s="111"/>
      <c r="AX901" s="111"/>
      <c r="AY901" s="111"/>
      <c r="AZ901" s="111"/>
      <c r="BA901" s="111"/>
      <c r="BB901" s="111"/>
      <c r="BC901" s="111"/>
      <c r="BD901" s="111"/>
      <c r="BE901" s="111"/>
      <c r="BF901" s="111"/>
      <c r="BG901" s="111"/>
      <c r="BH901" s="111"/>
    </row>
    <row r="902" spans="1:60" s="194" customFormat="1" ht="25.5" customHeight="1" x14ac:dyDescent="0.2">
      <c r="A902" s="232">
        <v>44546</v>
      </c>
      <c r="B902" s="226">
        <v>2559</v>
      </c>
      <c r="C902" s="233" t="s">
        <v>1146</v>
      </c>
      <c r="D902" s="235"/>
      <c r="E902" s="128">
        <v>9000</v>
      </c>
      <c r="F902" s="67">
        <f t="shared" si="16"/>
        <v>319798.40999999997</v>
      </c>
      <c r="G902" s="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11"/>
      <c r="AL902" s="111"/>
      <c r="AM902" s="111"/>
      <c r="AN902" s="111"/>
      <c r="AO902" s="111"/>
      <c r="AP902" s="111"/>
      <c r="AQ902" s="111"/>
      <c r="AR902" s="111"/>
      <c r="AS902" s="111"/>
      <c r="AT902" s="111"/>
      <c r="AU902" s="111"/>
      <c r="AV902" s="111"/>
      <c r="AW902" s="111"/>
      <c r="AX902" s="111"/>
      <c r="AY902" s="111"/>
      <c r="AZ902" s="111"/>
      <c r="BA902" s="111"/>
      <c r="BB902" s="111"/>
      <c r="BC902" s="111"/>
      <c r="BD902" s="111"/>
      <c r="BE902" s="111"/>
      <c r="BF902" s="111"/>
      <c r="BG902" s="111"/>
      <c r="BH902" s="111"/>
    </row>
    <row r="903" spans="1:60" s="194" customFormat="1" ht="21.75" customHeight="1" x14ac:dyDescent="0.2">
      <c r="A903" s="232">
        <v>44546</v>
      </c>
      <c r="B903" s="226">
        <v>2560</v>
      </c>
      <c r="C903" s="233" t="str">
        <f>UPPER("pago fact. B1100009225 alquiler local Vicente noble corresp")</f>
        <v>PAGO FACT. B1100009225 ALQUILER LOCAL VICENTE NOBLE CORRESP</v>
      </c>
      <c r="D903" s="235"/>
      <c r="E903" s="128">
        <v>15300</v>
      </c>
      <c r="F903" s="67">
        <f t="shared" si="16"/>
        <v>304498.40999999997</v>
      </c>
      <c r="G903" s="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11"/>
      <c r="AL903" s="111"/>
      <c r="AM903" s="111"/>
      <c r="AN903" s="111"/>
      <c r="AO903" s="111"/>
      <c r="AP903" s="111"/>
      <c r="AQ903" s="111"/>
      <c r="AR903" s="111"/>
      <c r="AS903" s="111"/>
      <c r="AT903" s="111"/>
      <c r="AU903" s="111"/>
      <c r="AV903" s="111"/>
      <c r="AW903" s="111"/>
      <c r="AX903" s="111"/>
      <c r="AY903" s="111"/>
      <c r="AZ903" s="111"/>
      <c r="BA903" s="111"/>
      <c r="BB903" s="111"/>
      <c r="BC903" s="111"/>
      <c r="BD903" s="111"/>
      <c r="BE903" s="111"/>
      <c r="BF903" s="111"/>
      <c r="BG903" s="111"/>
      <c r="BH903" s="111"/>
    </row>
    <row r="904" spans="1:60" s="194" customFormat="1" ht="23.25" customHeight="1" x14ac:dyDescent="0.2">
      <c r="A904" s="232">
        <v>44546</v>
      </c>
      <c r="B904" s="226">
        <v>2561</v>
      </c>
      <c r="C904" s="233" t="str">
        <f>UPPER("pago fact. B1100009229 pago alquiler local Tamayo corresp. Al mes e diciembre /21")</f>
        <v>PAGO FACT. B1100009229 PAGO ALQUILER LOCAL TAMAYO CORRESP. AL MES E DICIEMBRE /21</v>
      </c>
      <c r="D904" s="234"/>
      <c r="E904" s="128">
        <v>7110</v>
      </c>
      <c r="F904" s="67">
        <f t="shared" si="16"/>
        <v>297388.40999999997</v>
      </c>
      <c r="G904" s="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11"/>
      <c r="AL904" s="111"/>
      <c r="AM904" s="111"/>
      <c r="AN904" s="111"/>
      <c r="AO904" s="111"/>
      <c r="AP904" s="111"/>
      <c r="AQ904" s="111"/>
      <c r="AR904" s="111"/>
      <c r="AS904" s="111"/>
      <c r="AT904" s="111"/>
      <c r="AU904" s="111"/>
      <c r="AV904" s="111"/>
      <c r="AW904" s="111"/>
      <c r="AX904" s="111"/>
      <c r="AY904" s="111"/>
      <c r="AZ904" s="111"/>
      <c r="BA904" s="111"/>
      <c r="BB904" s="111"/>
      <c r="BC904" s="111"/>
      <c r="BD904" s="111"/>
      <c r="BE904" s="111"/>
      <c r="BF904" s="111"/>
      <c r="BG904" s="111"/>
      <c r="BH904" s="111"/>
    </row>
    <row r="905" spans="1:60" s="194" customFormat="1" ht="22.5" customHeight="1" x14ac:dyDescent="0.2">
      <c r="A905" s="232">
        <v>44546</v>
      </c>
      <c r="B905" s="226">
        <v>2562</v>
      </c>
      <c r="C905" s="233" t="str">
        <f>UPPER("pago fact. B1100009231 pago alquiler Galván corresp. De diciembre/21")</f>
        <v>PAGO FACT. B1100009231 PAGO ALQUILER GALVÁN CORRESP. DE DICIEMBRE/21</v>
      </c>
      <c r="D905" s="234"/>
      <c r="E905" s="128">
        <v>4500</v>
      </c>
      <c r="F905" s="67">
        <f t="shared" si="16"/>
        <v>292888.40999999997</v>
      </c>
      <c r="G905" s="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11"/>
      <c r="AL905" s="111"/>
      <c r="AM905" s="111"/>
      <c r="AN905" s="111"/>
      <c r="AO905" s="111"/>
      <c r="AP905" s="111"/>
      <c r="AQ905" s="111"/>
      <c r="AR905" s="111"/>
      <c r="AS905" s="111"/>
      <c r="AT905" s="111"/>
      <c r="AU905" s="111"/>
      <c r="AV905" s="111"/>
      <c r="AW905" s="111"/>
      <c r="AX905" s="111"/>
      <c r="AY905" s="111"/>
      <c r="AZ905" s="111"/>
      <c r="BA905" s="111"/>
      <c r="BB905" s="111"/>
      <c r="BC905" s="111"/>
      <c r="BD905" s="111"/>
      <c r="BE905" s="111"/>
      <c r="BF905" s="111"/>
      <c r="BG905" s="111"/>
      <c r="BH905" s="111"/>
    </row>
    <row r="906" spans="1:60" ht="26.25" customHeight="1" x14ac:dyDescent="0.2">
      <c r="A906" s="232">
        <v>44546</v>
      </c>
      <c r="B906" s="226">
        <v>2563</v>
      </c>
      <c r="C906" s="233" t="str">
        <f>UPPER("pago alquiler local cabral fact. B1100009228 corresp. De diciembre/21")</f>
        <v>PAGO ALQUILER LOCAL CABRAL FACT. B1100009228 CORRESP. DE DICIEMBRE/21</v>
      </c>
      <c r="D906" s="234"/>
      <c r="E906" s="128">
        <v>10800</v>
      </c>
      <c r="F906" s="67">
        <f t="shared" si="16"/>
        <v>282088.40999999997</v>
      </c>
    </row>
    <row r="907" spans="1:60" ht="29.25" customHeight="1" x14ac:dyDescent="0.2">
      <c r="A907" s="232">
        <v>44546</v>
      </c>
      <c r="B907" s="226">
        <v>2564</v>
      </c>
      <c r="C907" s="233" t="str">
        <f>UPPER("pago fact. B1100009227 pago alquiler Neyba corresp. Al mes de diciembre/21")</f>
        <v>PAGO FACT. B1100009227 PAGO ALQUILER NEYBA CORRESP. AL MES DE DICIEMBRE/21</v>
      </c>
      <c r="D907" s="234"/>
      <c r="E907" s="128">
        <v>20070</v>
      </c>
      <c r="F907" s="67">
        <f t="shared" si="16"/>
        <v>262018.40999999997</v>
      </c>
    </row>
    <row r="908" spans="1:60" ht="21.75" customHeight="1" x14ac:dyDescent="0.2">
      <c r="A908" s="232">
        <v>44546</v>
      </c>
      <c r="B908" s="226">
        <v>2565</v>
      </c>
      <c r="C908" s="233" t="str">
        <f>UPPER("pago fact. B1100009226 pago alquiler local Jimani diciembre/21")</f>
        <v>PAGO FACT. B1100009226 PAGO ALQUILER LOCAL JIMANI DICIEMBRE/21</v>
      </c>
      <c r="D908" s="234"/>
      <c r="E908" s="128">
        <v>8910</v>
      </c>
      <c r="F908" s="67">
        <f t="shared" si="16"/>
        <v>253108.40999999997</v>
      </c>
    </row>
    <row r="909" spans="1:60" ht="29.25" customHeight="1" x14ac:dyDescent="0.2">
      <c r="A909" s="232">
        <v>44546</v>
      </c>
      <c r="B909" s="226">
        <v>2566</v>
      </c>
      <c r="C909" s="233" t="str">
        <f>UPPER("pago alquiler local Duverge fact. B1100009234 corresp. De diciembre/21")</f>
        <v>PAGO ALQUILER LOCAL DUVERGE FACT. B1100009234 CORRESP. DE DICIEMBRE/21</v>
      </c>
      <c r="D909" s="234"/>
      <c r="E909" s="128">
        <v>2520</v>
      </c>
      <c r="F909" s="67">
        <f t="shared" si="16"/>
        <v>250588.40999999997</v>
      </c>
      <c r="I909" s="1" t="s">
        <v>1147</v>
      </c>
    </row>
    <row r="910" spans="1:60" ht="21" customHeight="1" x14ac:dyDescent="0.2">
      <c r="A910" s="232">
        <v>44546</v>
      </c>
      <c r="B910" s="226">
        <v>2567</v>
      </c>
      <c r="C910" s="233" t="str">
        <f>UPPER("pago fact. B1100009226 pago alquiler local Jimani diciembre/21")</f>
        <v>PAGO FACT. B1100009226 PAGO ALQUILER LOCAL JIMANI DICIEMBRE/21</v>
      </c>
      <c r="D910" s="234"/>
      <c r="E910" s="128">
        <v>8910</v>
      </c>
      <c r="F910" s="67">
        <f t="shared" si="16"/>
        <v>241678.40999999997</v>
      </c>
    </row>
    <row r="911" spans="1:60" ht="28.5" customHeight="1" x14ac:dyDescent="0.2">
      <c r="A911" s="232">
        <v>44546</v>
      </c>
      <c r="B911" s="226">
        <v>2568</v>
      </c>
      <c r="C911" s="233" t="s">
        <v>1148</v>
      </c>
      <c r="D911" s="234"/>
      <c r="E911" s="128">
        <v>54000</v>
      </c>
      <c r="F911" s="67">
        <f t="shared" si="16"/>
        <v>187678.40999999997</v>
      </c>
    </row>
    <row r="912" spans="1:60" ht="33" customHeight="1" x14ac:dyDescent="0.2">
      <c r="A912" s="232">
        <v>44546</v>
      </c>
      <c r="B912" s="226">
        <v>2569</v>
      </c>
      <c r="C912" s="233" t="str">
        <f>UPPER("pago  b1100009232 pago alquiler enriquillo, corresp. A los meses de Octubre a  Diciembre/21")</f>
        <v>PAGO  B1100009232 PAGO ALQUILER ENRIQUILLO, CORRESP. A LOS MESES DE OCTUBRE A  DICIEMBRE/21</v>
      </c>
      <c r="D912" s="234"/>
      <c r="E912" s="128">
        <v>27000</v>
      </c>
      <c r="F912" s="67">
        <f t="shared" si="16"/>
        <v>160678.40999999997</v>
      </c>
    </row>
    <row r="913" spans="1:60" s="238" customFormat="1" ht="21" customHeight="1" x14ac:dyDescent="0.2">
      <c r="A913" s="232">
        <v>44546</v>
      </c>
      <c r="B913" s="226">
        <v>2570</v>
      </c>
      <c r="C913" s="233" t="s">
        <v>116</v>
      </c>
      <c r="D913" s="234"/>
      <c r="E913" s="236">
        <v>0</v>
      </c>
      <c r="F913" s="67">
        <f t="shared" si="16"/>
        <v>160678.40999999997</v>
      </c>
      <c r="G913" s="237"/>
      <c r="H913" s="140"/>
      <c r="I913" s="140"/>
      <c r="J913" s="140"/>
      <c r="K913" s="140"/>
      <c r="L913" s="140"/>
      <c r="M913" s="140"/>
      <c r="N913" s="140"/>
      <c r="O913" s="140"/>
      <c r="P913" s="140"/>
      <c r="Q913" s="140"/>
      <c r="R913" s="140"/>
      <c r="S913" s="140"/>
      <c r="T913" s="140"/>
      <c r="U913" s="140"/>
      <c r="V913" s="140"/>
      <c r="W913" s="140"/>
      <c r="X913" s="140"/>
      <c r="Y913" s="140"/>
      <c r="Z913" s="140"/>
      <c r="AA913" s="140"/>
      <c r="AB913" s="140"/>
      <c r="AC913" s="140"/>
      <c r="AD913" s="140"/>
      <c r="AE913" s="140"/>
      <c r="AF913" s="140"/>
      <c r="AG913" s="140"/>
      <c r="AH913" s="140"/>
      <c r="AI913" s="140"/>
      <c r="AJ913" s="140"/>
      <c r="AK913" s="140"/>
      <c r="AL913" s="140"/>
      <c r="AM913" s="140"/>
      <c r="AN913" s="140"/>
      <c r="AO913" s="140"/>
      <c r="AP913" s="140"/>
      <c r="AQ913" s="140"/>
      <c r="AR913" s="140"/>
      <c r="AS913" s="140"/>
      <c r="AT913" s="140"/>
      <c r="AU913" s="140"/>
      <c r="AV913" s="140"/>
      <c r="AW913" s="140"/>
      <c r="AX913" s="140"/>
      <c r="AY913" s="140"/>
      <c r="AZ913" s="140"/>
      <c r="BA913" s="140"/>
      <c r="BB913" s="140"/>
      <c r="BC913" s="140"/>
      <c r="BD913" s="140"/>
      <c r="BE913" s="140"/>
      <c r="BF913" s="140"/>
      <c r="BG913" s="140"/>
      <c r="BH913" s="140"/>
    </row>
    <row r="914" spans="1:60" ht="39.75" customHeight="1" x14ac:dyDescent="0.2">
      <c r="A914" s="232">
        <v>44546</v>
      </c>
      <c r="B914" s="226">
        <v>2571</v>
      </c>
      <c r="C914" s="233" t="str">
        <f>UPPER("compra de varios materiales tales como, couplin, adaptadores, codos, reducciones, tee, entre otros para ser utilizados en el Ac. Regional Barahona")</f>
        <v>COMPRA DE VARIOS MATERIALES TALES COMO, COUPLIN, ADAPTADORES, CODOS, REDUCCIONES, TEE, ENTRE OTROS PARA SER UTILIZADOS EN EL AC. REGIONAL BARAHONA</v>
      </c>
      <c r="D914" s="234"/>
      <c r="E914" s="128">
        <v>72988.87</v>
      </c>
      <c r="F914" s="67">
        <f t="shared" si="16"/>
        <v>87689.539999999979</v>
      </c>
    </row>
    <row r="915" spans="1:60" ht="33" customHeight="1" x14ac:dyDescent="0.2">
      <c r="A915" s="232">
        <v>44546</v>
      </c>
      <c r="B915" s="226">
        <v>2572</v>
      </c>
      <c r="C915" s="233" t="str">
        <f>UPPER("compra de filtros, correas, válvulas, juntas, bandas, entre otros, para ser usados en reparación de varios vehículos")</f>
        <v>COMPRA DE FILTROS, CORREAS, VÁLVULAS, JUNTAS, BANDAS, ENTRE OTROS, PARA SER USADOS EN REPARACIÓN DE VARIOS VEHÍCULOS</v>
      </c>
      <c r="D915" s="234"/>
      <c r="E915" s="128">
        <v>21407.75</v>
      </c>
      <c r="F915" s="67">
        <f t="shared" si="16"/>
        <v>66281.789999999979</v>
      </c>
    </row>
    <row r="916" spans="1:60" ht="32.25" customHeight="1" x14ac:dyDescent="0.2">
      <c r="A916" s="232">
        <v>44546</v>
      </c>
      <c r="B916" s="226">
        <v>2573</v>
      </c>
      <c r="C916" s="233" t="str">
        <f>UPPER("pago viatico por viajar a sto. Dgo. El día 22/11/21 con el objetivo de participar en reunion sistema integrado de gestión financiera")</f>
        <v>PAGO VIATICO POR VIAJAR A STO. DGO. EL DÍA 22/11/21 CON EL OBJETIVO DE PARTICIPAR EN REUNION SISTEMA INTEGRADO DE GESTIÓN FINANCIERA</v>
      </c>
      <c r="D916" s="234"/>
      <c r="E916" s="128">
        <v>2450</v>
      </c>
      <c r="F916" s="67">
        <f t="shared" si="16"/>
        <v>63831.789999999979</v>
      </c>
    </row>
    <row r="917" spans="1:60" ht="33" customHeight="1" x14ac:dyDescent="0.2">
      <c r="A917" s="232">
        <v>44546</v>
      </c>
      <c r="B917" s="226">
        <v>2574</v>
      </c>
      <c r="C917" s="233" t="str">
        <f>UPPER("pago viatico por viajar a sto. Dgo. El día 1/11/21 con el objetivo de participar en reunion con el Director Ejecutivo")</f>
        <v>PAGO VIATICO POR VIAJAR A STO. DGO. EL DÍA 1/11/21 CON EL OBJETIVO DE PARTICIPAR EN REUNION CON EL DIRECTOR EJECUTIVO</v>
      </c>
      <c r="D917" s="234"/>
      <c r="E917" s="128">
        <v>2200</v>
      </c>
      <c r="F917" s="67">
        <f t="shared" si="16"/>
        <v>61631.789999999979</v>
      </c>
    </row>
    <row r="918" spans="1:60" ht="31.5" customHeight="1" x14ac:dyDescent="0.2">
      <c r="A918" s="232">
        <v>44546</v>
      </c>
      <c r="B918" s="226">
        <v>2575</v>
      </c>
      <c r="C918" s="233" t="str">
        <f>UPPER("pago viatico por viajar a sto. Dgo. Los días 01 y 25/11/21 con el objetivo de llevar al ing. Elson pena a participar en reunion ")</f>
        <v xml:space="preserve">PAGO VIATICO POR VIAJAR A STO. DGO. LOS DÍAS 01 Y 25/11/21 CON EL OBJETIVO DE LLEVAR AL ING. ELSON PENA A PARTICIPAR EN REUNION </v>
      </c>
      <c r="D918" s="234"/>
      <c r="E918" s="128">
        <v>4400</v>
      </c>
      <c r="F918" s="67">
        <f t="shared" si="16"/>
        <v>57231.789999999979</v>
      </c>
    </row>
    <row r="919" spans="1:60" ht="30" customHeight="1" x14ac:dyDescent="0.2">
      <c r="A919" s="239">
        <v>44547</v>
      </c>
      <c r="B919" s="226">
        <v>2576</v>
      </c>
      <c r="C919" s="233" t="str">
        <f>UPPER("compra de mangueras, tubos, teflón, reducción, llaves, entre otros, para ser usados en la planta de aguas residuales de Barahona")</f>
        <v>COMPRA DE MANGUERAS, TUBOS, TEFLÓN, REDUCCIÓN, LLAVES, ENTRE OTROS, PARA SER USADOS EN LA PLANTA DE AGUAS RESIDUALES DE BARAHONA</v>
      </c>
      <c r="D919" s="234"/>
      <c r="E919" s="128">
        <v>33869.01</v>
      </c>
      <c r="F919" s="16">
        <f t="shared" si="16"/>
        <v>23362.779999999977</v>
      </c>
    </row>
    <row r="920" spans="1:60" ht="15" customHeight="1" x14ac:dyDescent="0.2">
      <c r="A920" s="1"/>
      <c r="B920" s="1"/>
      <c r="C920" s="1"/>
      <c r="D920" s="1"/>
      <c r="E920" s="1"/>
      <c r="F920" s="1"/>
      <c r="BC920" s="2"/>
      <c r="BD920" s="2"/>
      <c r="BE920" s="2"/>
      <c r="BF920" s="2"/>
      <c r="BG920" s="2"/>
      <c r="BH920" s="2"/>
    </row>
    <row r="921" spans="1:60" ht="15" customHeight="1" x14ac:dyDescent="0.2">
      <c r="A921" s="1"/>
      <c r="B921" s="1"/>
      <c r="C921" s="1" t="s">
        <v>1149</v>
      </c>
      <c r="D921" s="1"/>
      <c r="E921" s="1"/>
      <c r="F921" s="1"/>
      <c r="BC921" s="2"/>
      <c r="BD921" s="2"/>
      <c r="BE921" s="2"/>
      <c r="BF921" s="2"/>
      <c r="BG921" s="2"/>
      <c r="BH921" s="2"/>
    </row>
    <row r="922" spans="1:60" ht="15" customHeight="1" x14ac:dyDescent="0.2">
      <c r="A922" s="1"/>
      <c r="B922" s="1"/>
      <c r="C922" s="1"/>
      <c r="D922" s="1"/>
      <c r="E922" s="1"/>
      <c r="F922" s="1"/>
      <c r="BC922" s="2"/>
      <c r="BD922" s="2"/>
      <c r="BE922" s="2"/>
      <c r="BF922" s="2"/>
      <c r="BG922" s="2"/>
      <c r="BH922" s="2"/>
    </row>
    <row r="923" spans="1:60" ht="15" customHeight="1" x14ac:dyDescent="0.2">
      <c r="A923" s="1"/>
      <c r="B923" s="1"/>
      <c r="C923" s="1"/>
      <c r="D923" s="1"/>
      <c r="E923" s="1"/>
      <c r="F923" s="1"/>
      <c r="BC923" s="2"/>
      <c r="BD923" s="2"/>
      <c r="BE923" s="2"/>
      <c r="BF923" s="2"/>
      <c r="BG923" s="2"/>
      <c r="BH923" s="2"/>
    </row>
    <row r="924" spans="1:60" ht="15" customHeight="1" x14ac:dyDescent="0.2">
      <c r="A924" s="1"/>
      <c r="B924" s="1"/>
      <c r="C924" s="1"/>
      <c r="D924" s="1"/>
      <c r="E924" s="1"/>
      <c r="F924" s="1"/>
      <c r="BC924" s="2"/>
      <c r="BD924" s="2"/>
      <c r="BE924" s="2"/>
      <c r="BF924" s="2"/>
      <c r="BG924" s="2"/>
      <c r="BH924" s="2"/>
    </row>
    <row r="925" spans="1:60" ht="15" customHeight="1" x14ac:dyDescent="0.2">
      <c r="A925" s="1"/>
      <c r="B925" s="1"/>
      <c r="C925" s="1"/>
      <c r="D925" s="1"/>
      <c r="E925" s="1"/>
      <c r="F925" s="1"/>
      <c r="BC925" s="2"/>
      <c r="BD925" s="2"/>
      <c r="BE925" s="2"/>
      <c r="BF925" s="2"/>
      <c r="BG925" s="2"/>
      <c r="BH925" s="2"/>
    </row>
    <row r="926" spans="1:60" ht="15" customHeight="1" x14ac:dyDescent="0.2">
      <c r="A926" s="1"/>
      <c r="B926" s="1"/>
      <c r="C926" s="1"/>
      <c r="D926" s="1"/>
      <c r="E926" s="1"/>
      <c r="F926" s="1"/>
      <c r="BC926" s="2"/>
      <c r="BD926" s="2"/>
      <c r="BE926" s="2"/>
      <c r="BF926" s="2"/>
      <c r="BG926" s="2"/>
      <c r="BH926" s="2"/>
    </row>
    <row r="927" spans="1:60" ht="15" customHeight="1" x14ac:dyDescent="0.2">
      <c r="A927" s="1"/>
      <c r="B927" s="1"/>
      <c r="C927" s="1"/>
      <c r="D927" s="1"/>
      <c r="E927" s="1"/>
      <c r="F927" s="1"/>
      <c r="BC927" s="2"/>
      <c r="BD927" s="2"/>
      <c r="BE927" s="2"/>
      <c r="BF927" s="2"/>
      <c r="BG927" s="2"/>
      <c r="BH927" s="2"/>
    </row>
    <row r="928" spans="1:60" ht="15" customHeight="1" x14ac:dyDescent="0.2">
      <c r="A928" s="1"/>
      <c r="B928" s="1"/>
      <c r="C928" s="1"/>
      <c r="D928" s="1"/>
      <c r="E928" s="1"/>
      <c r="F928" s="1"/>
      <c r="BC928" s="2"/>
      <c r="BD928" s="2"/>
      <c r="BE928" s="2"/>
      <c r="BF928" s="2"/>
      <c r="BG928" s="2"/>
      <c r="BH928" s="2"/>
    </row>
    <row r="929" spans="1:60" ht="15" customHeight="1" x14ac:dyDescent="0.2">
      <c r="A929" s="1"/>
      <c r="B929" s="1"/>
      <c r="C929" s="1"/>
      <c r="D929" s="1"/>
      <c r="E929" s="1"/>
      <c r="F929" s="1"/>
      <c r="BC929" s="2"/>
      <c r="BD929" s="2"/>
      <c r="BE929" s="2"/>
      <c r="BF929" s="2"/>
      <c r="BG929" s="2"/>
      <c r="BH929" s="2"/>
    </row>
    <row r="930" spans="1:60" ht="15" customHeight="1" x14ac:dyDescent="0.2">
      <c r="A930" s="1"/>
      <c r="B930" s="1"/>
      <c r="C930" s="1"/>
      <c r="D930" s="1"/>
      <c r="E930" s="1"/>
      <c r="F930" s="1"/>
      <c r="BC930" s="2"/>
      <c r="BD930" s="2"/>
      <c r="BE930" s="2"/>
      <c r="BF930" s="2"/>
      <c r="BG930" s="2"/>
      <c r="BH930" s="2"/>
    </row>
    <row r="931" spans="1:60" ht="15" customHeight="1" x14ac:dyDescent="0.2">
      <c r="A931" s="1"/>
      <c r="B931" s="1"/>
      <c r="C931" s="1"/>
      <c r="D931" s="1"/>
      <c r="E931" s="1"/>
      <c r="F931" s="1"/>
      <c r="BC931" s="2"/>
      <c r="BD931" s="2"/>
      <c r="BE931" s="2"/>
      <c r="BF931" s="2"/>
      <c r="BG931" s="2"/>
      <c r="BH931" s="2"/>
    </row>
    <row r="932" spans="1:60" ht="15" customHeight="1" x14ac:dyDescent="0.2">
      <c r="A932" s="1"/>
      <c r="B932" s="1"/>
      <c r="C932" s="1"/>
      <c r="D932" s="1"/>
      <c r="E932" s="1"/>
      <c r="F932" s="1"/>
      <c r="BC932" s="2"/>
      <c r="BD932" s="2"/>
      <c r="BE932" s="2"/>
      <c r="BF932" s="2"/>
      <c r="BG932" s="2"/>
      <c r="BH932" s="2"/>
    </row>
    <row r="933" spans="1:60" ht="15" customHeight="1" x14ac:dyDescent="0.2">
      <c r="A933" s="1"/>
      <c r="B933" s="1"/>
      <c r="C933" s="1"/>
      <c r="D933" s="1"/>
      <c r="E933" s="1"/>
      <c r="F933" s="1"/>
      <c r="BC933" s="2"/>
      <c r="BD933" s="2"/>
      <c r="BE933" s="2"/>
      <c r="BF933" s="2"/>
      <c r="BG933" s="2"/>
      <c r="BH933" s="2"/>
    </row>
    <row r="934" spans="1:60" ht="15" customHeight="1" x14ac:dyDescent="0.2">
      <c r="A934" s="1"/>
      <c r="B934" s="1"/>
      <c r="C934" s="1"/>
      <c r="D934" s="1"/>
      <c r="E934" s="1"/>
      <c r="F934" s="1"/>
      <c r="BC934" s="2"/>
      <c r="BD934" s="2"/>
      <c r="BE934" s="2"/>
      <c r="BF934" s="2"/>
      <c r="BG934" s="2"/>
      <c r="BH934" s="2"/>
    </row>
    <row r="935" spans="1:60" ht="15" customHeight="1" x14ac:dyDescent="0.2">
      <c r="A935" s="1"/>
      <c r="B935" s="1"/>
      <c r="C935" s="1"/>
      <c r="D935" s="1"/>
      <c r="E935" s="1"/>
      <c r="F935" s="1"/>
      <c r="BC935" s="2"/>
      <c r="BD935" s="2"/>
      <c r="BE935" s="2"/>
      <c r="BF935" s="2"/>
      <c r="BG935" s="2"/>
      <c r="BH935" s="2"/>
    </row>
    <row r="936" spans="1:60" ht="15" customHeight="1" x14ac:dyDescent="0.2">
      <c r="A936" s="1"/>
      <c r="B936" s="1"/>
      <c r="C936" s="1"/>
      <c r="D936" s="1"/>
      <c r="E936" s="1"/>
      <c r="F936" s="1"/>
      <c r="BC936" s="2"/>
      <c r="BD936" s="2"/>
      <c r="BE936" s="2"/>
      <c r="BF936" s="2"/>
      <c r="BG936" s="2"/>
      <c r="BH936" s="2"/>
    </row>
    <row r="937" spans="1:60" ht="15" customHeight="1" x14ac:dyDescent="0.2">
      <c r="A937" s="1"/>
      <c r="B937" s="1"/>
      <c r="C937" s="1"/>
      <c r="D937" s="1"/>
      <c r="E937" s="1"/>
      <c r="F937" s="1"/>
      <c r="BC937" s="2"/>
      <c r="BD937" s="2"/>
      <c r="BE937" s="2"/>
      <c r="BF937" s="2"/>
      <c r="BG937" s="2"/>
      <c r="BH937" s="2"/>
    </row>
    <row r="938" spans="1:60" ht="15" customHeight="1" x14ac:dyDescent="0.2">
      <c r="A938" s="1"/>
      <c r="B938" s="1"/>
      <c r="C938" s="1"/>
      <c r="D938" s="1"/>
      <c r="E938" s="1"/>
      <c r="F938" s="1"/>
      <c r="BC938" s="2"/>
      <c r="BD938" s="2"/>
      <c r="BE938" s="2"/>
      <c r="BF938" s="2"/>
      <c r="BG938" s="2"/>
      <c r="BH938" s="2"/>
    </row>
    <row r="939" spans="1:60" ht="15" customHeight="1" x14ac:dyDescent="0.2">
      <c r="A939" s="1"/>
      <c r="B939" s="1"/>
      <c r="C939" s="1"/>
      <c r="D939" s="1"/>
      <c r="E939" s="1"/>
      <c r="F939" s="1"/>
      <c r="BC939" s="2"/>
      <c r="BD939" s="2"/>
      <c r="BE939" s="2"/>
      <c r="BF939" s="2"/>
      <c r="BG939" s="2"/>
      <c r="BH939" s="2"/>
    </row>
    <row r="940" spans="1:60" ht="15" customHeight="1" x14ac:dyDescent="0.2">
      <c r="A940" s="1"/>
      <c r="B940" s="1"/>
      <c r="C940" s="1"/>
      <c r="D940" s="1"/>
      <c r="E940" s="1"/>
      <c r="F940" s="1"/>
      <c r="BC940" s="2"/>
      <c r="BD940" s="2"/>
      <c r="BE940" s="2"/>
      <c r="BF940" s="2"/>
      <c r="BG940" s="2"/>
      <c r="BH940" s="2"/>
    </row>
    <row r="941" spans="1:60" ht="15" customHeight="1" x14ac:dyDescent="0.2">
      <c r="A941" s="1"/>
      <c r="B941" s="1"/>
      <c r="C941" s="1"/>
      <c r="D941" s="1"/>
      <c r="E941" s="1"/>
      <c r="F941" s="1"/>
      <c r="BC941" s="2"/>
      <c r="BD941" s="2"/>
      <c r="BE941" s="2"/>
      <c r="BF941" s="2"/>
      <c r="BG941" s="2"/>
      <c r="BH941" s="2"/>
    </row>
    <row r="942" spans="1:60" ht="15" customHeight="1" x14ac:dyDescent="0.2">
      <c r="A942" s="1"/>
      <c r="B942" s="1"/>
      <c r="C942" s="1"/>
      <c r="D942" s="1"/>
      <c r="E942" s="1"/>
      <c r="F942" s="1"/>
      <c r="BC942" s="2"/>
      <c r="BD942" s="2"/>
      <c r="BE942" s="2"/>
      <c r="BF942" s="2"/>
      <c r="BG942" s="2"/>
      <c r="BH942" s="2"/>
    </row>
    <row r="943" spans="1:60" ht="15" customHeight="1" x14ac:dyDescent="0.2">
      <c r="A943" s="1"/>
      <c r="B943" s="1"/>
      <c r="C943" s="1"/>
      <c r="D943" s="1"/>
      <c r="E943" s="1"/>
      <c r="F943" s="1"/>
      <c r="BC943" s="2"/>
      <c r="BD943" s="2"/>
      <c r="BE943" s="2"/>
      <c r="BF943" s="2"/>
      <c r="BG943" s="2"/>
      <c r="BH943" s="2"/>
    </row>
    <row r="944" spans="1:60" ht="15" customHeight="1" x14ac:dyDescent="0.2">
      <c r="A944" s="1"/>
      <c r="B944" s="1"/>
      <c r="C944" s="1"/>
      <c r="D944" s="1"/>
      <c r="E944" s="1"/>
      <c r="F944" s="1"/>
      <c r="BC944" s="2"/>
      <c r="BD944" s="2"/>
      <c r="BE944" s="2"/>
      <c r="BF944" s="2"/>
      <c r="BG944" s="2"/>
      <c r="BH944" s="2"/>
    </row>
    <row r="945" spans="1:60" ht="15" customHeight="1" x14ac:dyDescent="0.2">
      <c r="A945" s="1"/>
      <c r="B945" s="1"/>
      <c r="C945" s="1"/>
      <c r="D945" s="1"/>
      <c r="E945" s="1"/>
      <c r="F945" s="1"/>
      <c r="BC945" s="2"/>
      <c r="BD945" s="2"/>
      <c r="BE945" s="2"/>
      <c r="BF945" s="2"/>
      <c r="BG945" s="2"/>
      <c r="BH945" s="2"/>
    </row>
    <row r="946" spans="1:60" ht="15" customHeight="1" x14ac:dyDescent="0.2">
      <c r="A946" s="1"/>
      <c r="B946" s="1"/>
      <c r="C946" s="1"/>
      <c r="D946" s="1"/>
      <c r="E946" s="1"/>
      <c r="F946" s="1"/>
      <c r="BC946" s="2"/>
      <c r="BD946" s="2"/>
      <c r="BE946" s="2"/>
      <c r="BF946" s="2"/>
      <c r="BG946" s="2"/>
      <c r="BH946" s="2"/>
    </row>
    <row r="947" spans="1:60" ht="15" customHeight="1" x14ac:dyDescent="0.2">
      <c r="A947" s="1"/>
      <c r="B947" s="1"/>
      <c r="C947" s="1"/>
      <c r="D947" s="1"/>
      <c r="E947" s="1"/>
      <c r="F947" s="1"/>
      <c r="BC947" s="2"/>
      <c r="BD947" s="2"/>
      <c r="BE947" s="2"/>
      <c r="BF947" s="2"/>
      <c r="BG947" s="2"/>
      <c r="BH947" s="2"/>
    </row>
    <row r="948" spans="1:60" ht="15" customHeight="1" x14ac:dyDescent="0.2">
      <c r="A948" s="1"/>
      <c r="B948" s="1"/>
      <c r="C948" s="1"/>
      <c r="D948" s="1"/>
      <c r="E948" s="1"/>
      <c r="F948" s="1"/>
      <c r="BC948" s="2"/>
      <c r="BD948" s="2"/>
      <c r="BE948" s="2"/>
      <c r="BF948" s="2"/>
      <c r="BG948" s="2"/>
      <c r="BH948" s="2"/>
    </row>
    <row r="949" spans="1:60" ht="15" customHeight="1" x14ac:dyDescent="0.2">
      <c r="A949" s="1"/>
      <c r="B949" s="1"/>
      <c r="C949" s="1"/>
      <c r="D949" s="1"/>
      <c r="E949" s="1"/>
      <c r="F949" s="1"/>
      <c r="BC949" s="2"/>
      <c r="BD949" s="2"/>
      <c r="BE949" s="2"/>
      <c r="BF949" s="2"/>
      <c r="BG949" s="2"/>
      <c r="BH949" s="2"/>
    </row>
    <row r="950" spans="1:60" ht="15" customHeight="1" x14ac:dyDescent="0.2">
      <c r="A950" s="1"/>
      <c r="B950" s="1"/>
      <c r="C950" s="1"/>
      <c r="D950" s="1"/>
      <c r="E950" s="1"/>
      <c r="F950" s="1"/>
      <c r="BC950" s="2"/>
      <c r="BD950" s="2"/>
      <c r="BE950" s="2"/>
      <c r="BF950" s="2"/>
      <c r="BG950" s="2"/>
      <c r="BH950" s="2"/>
    </row>
    <row r="951" spans="1:60" ht="15" customHeight="1" x14ac:dyDescent="0.2">
      <c r="A951" s="1"/>
      <c r="B951" s="1"/>
      <c r="C951" s="1"/>
      <c r="D951" s="1"/>
      <c r="E951" s="1"/>
      <c r="F951" s="1"/>
      <c r="BC951" s="2"/>
      <c r="BD951" s="2"/>
      <c r="BE951" s="2"/>
      <c r="BF951" s="2"/>
      <c r="BG951" s="2"/>
      <c r="BH951" s="2"/>
    </row>
    <row r="952" spans="1:60" ht="15" customHeight="1" x14ac:dyDescent="0.2">
      <c r="A952" s="1"/>
      <c r="B952" s="1"/>
      <c r="C952" s="1"/>
      <c r="D952" s="1"/>
      <c r="E952" s="1"/>
      <c r="F952" s="1"/>
      <c r="BC952" s="2"/>
      <c r="BD952" s="2"/>
      <c r="BE952" s="2"/>
      <c r="BF952" s="2"/>
      <c r="BG952" s="2"/>
      <c r="BH952" s="2"/>
    </row>
    <row r="953" spans="1:60" ht="15" customHeight="1" x14ac:dyDescent="0.2">
      <c r="A953" s="1"/>
      <c r="B953" s="1"/>
      <c r="C953" s="1"/>
      <c r="D953" s="1"/>
      <c r="E953" s="1"/>
      <c r="F953" s="1"/>
      <c r="BC953" s="2"/>
      <c r="BD953" s="2"/>
      <c r="BE953" s="2"/>
      <c r="BF953" s="2"/>
      <c r="BG953" s="2"/>
      <c r="BH953" s="2"/>
    </row>
    <row r="954" spans="1:60" ht="15" customHeight="1" x14ac:dyDescent="0.2">
      <c r="A954" s="1"/>
      <c r="B954" s="1"/>
      <c r="C954" s="1"/>
      <c r="D954" s="1"/>
      <c r="E954" s="1"/>
      <c r="F954" s="1"/>
      <c r="BC954" s="2"/>
      <c r="BD954" s="2"/>
      <c r="BE954" s="2"/>
      <c r="BF954" s="2"/>
      <c r="BG954" s="2"/>
      <c r="BH954" s="2"/>
    </row>
    <row r="955" spans="1:60" ht="15" customHeight="1" x14ac:dyDescent="0.2">
      <c r="A955" s="1"/>
      <c r="B955" s="1"/>
      <c r="C955" s="1"/>
      <c r="D955" s="1"/>
      <c r="E955" s="1"/>
      <c r="F955" s="1"/>
      <c r="BC955" s="2"/>
      <c r="BD955" s="2"/>
      <c r="BE955" s="2"/>
      <c r="BF955" s="2"/>
      <c r="BG955" s="2"/>
      <c r="BH955" s="2"/>
    </row>
    <row r="956" spans="1:60" ht="15" customHeight="1" x14ac:dyDescent="0.2">
      <c r="A956" s="1"/>
      <c r="B956" s="1"/>
      <c r="C956" s="1"/>
      <c r="D956" s="1"/>
      <c r="E956" s="1"/>
      <c r="F956" s="1"/>
      <c r="BC956" s="2"/>
      <c r="BD956" s="2"/>
      <c r="BE956" s="2"/>
      <c r="BF956" s="2"/>
      <c r="BG956" s="2"/>
      <c r="BH956" s="2"/>
    </row>
    <row r="957" spans="1:60" ht="15" customHeight="1" x14ac:dyDescent="0.2">
      <c r="A957" s="1"/>
      <c r="B957" s="1"/>
      <c r="C957" s="1"/>
      <c r="D957" s="1"/>
      <c r="E957" s="1"/>
      <c r="F957" s="1"/>
      <c r="BC957" s="2"/>
      <c r="BD957" s="2"/>
      <c r="BE957" s="2"/>
      <c r="BF957" s="2"/>
      <c r="BG957" s="2"/>
      <c r="BH957" s="2"/>
    </row>
    <row r="958" spans="1:60" ht="18.75" customHeight="1" x14ac:dyDescent="0.2">
      <c r="A958" s="1"/>
      <c r="B958" s="1"/>
      <c r="C958" s="1"/>
      <c r="D958" s="1"/>
      <c r="E958" s="1"/>
      <c r="F958" s="1"/>
      <c r="BC958" s="2"/>
      <c r="BD958" s="2"/>
      <c r="BE958" s="2"/>
      <c r="BF958" s="2"/>
      <c r="BG958" s="2"/>
      <c r="BH958" s="2"/>
    </row>
    <row r="959" spans="1:60" ht="15" customHeight="1" x14ac:dyDescent="0.2">
      <c r="A959" s="1"/>
      <c r="B959" s="1"/>
      <c r="C959" s="1"/>
      <c r="D959" s="1"/>
      <c r="E959" s="1"/>
      <c r="F959" s="1"/>
      <c r="BC959" s="2"/>
      <c r="BD959" s="2"/>
      <c r="BE959" s="2"/>
      <c r="BF959" s="2"/>
      <c r="BG959" s="2"/>
      <c r="BH959" s="2"/>
    </row>
    <row r="960" spans="1:60" ht="15" customHeight="1" x14ac:dyDescent="0.2">
      <c r="A960" s="1"/>
      <c r="B960" s="1"/>
      <c r="C960" s="1"/>
      <c r="D960" s="1"/>
      <c r="E960" s="1"/>
      <c r="F960" s="1"/>
      <c r="BC960" s="2"/>
      <c r="BD960" s="2"/>
      <c r="BE960" s="2"/>
      <c r="BF960" s="2"/>
      <c r="BG960" s="2"/>
      <c r="BH960" s="2"/>
    </row>
    <row r="961" spans="1:60" ht="15" customHeight="1" x14ac:dyDescent="0.2">
      <c r="A961" s="1"/>
      <c r="B961" s="1"/>
      <c r="C961" s="1"/>
      <c r="D961" s="1"/>
      <c r="E961" s="1"/>
      <c r="F961" s="1"/>
      <c r="BC961" s="2"/>
      <c r="BD961" s="2"/>
      <c r="BE961" s="2"/>
      <c r="BF961" s="2"/>
      <c r="BG961" s="2"/>
      <c r="BH961" s="2"/>
    </row>
    <row r="962" spans="1:60" ht="15" customHeight="1" x14ac:dyDescent="0.2">
      <c r="A962" s="1"/>
      <c r="B962" s="1"/>
      <c r="C962" s="1"/>
      <c r="D962" s="1"/>
      <c r="E962" s="1"/>
      <c r="F962" s="1"/>
      <c r="BC962" s="2"/>
      <c r="BD962" s="2"/>
      <c r="BE962" s="2"/>
      <c r="BF962" s="2"/>
      <c r="BG962" s="2"/>
      <c r="BH962" s="2"/>
    </row>
    <row r="963" spans="1:60" ht="15" customHeight="1" x14ac:dyDescent="0.2">
      <c r="A963" s="1"/>
      <c r="B963" s="1"/>
      <c r="C963" s="1"/>
      <c r="D963" s="1"/>
      <c r="E963" s="1"/>
      <c r="F963" s="1"/>
      <c r="BC963" s="2"/>
      <c r="BD963" s="2"/>
      <c r="BE963" s="2"/>
      <c r="BF963" s="2"/>
      <c r="BG963" s="2"/>
      <c r="BH963" s="2"/>
    </row>
    <row r="964" spans="1:60" ht="15" customHeight="1" x14ac:dyDescent="0.2">
      <c r="A964" s="240"/>
      <c r="B964" s="241"/>
      <c r="C964" s="242"/>
      <c r="D964" s="243"/>
      <c r="E964" s="244"/>
      <c r="F964" s="245"/>
    </row>
    <row r="965" spans="1:60" ht="15" customHeight="1" x14ac:dyDescent="0.2">
      <c r="A965" s="240"/>
      <c r="B965" s="241"/>
      <c r="C965" s="242"/>
      <c r="D965" s="243"/>
      <c r="E965" s="244"/>
      <c r="F965" s="245"/>
    </row>
    <row r="966" spans="1:60" ht="15" customHeight="1" x14ac:dyDescent="0.2">
      <c r="A966" s="240"/>
      <c r="B966" s="241"/>
      <c r="C966" s="242"/>
      <c r="D966" s="243"/>
      <c r="E966" s="244"/>
      <c r="F966" s="245"/>
    </row>
    <row r="967" spans="1:60" ht="15" customHeight="1" x14ac:dyDescent="0.2">
      <c r="A967" s="240"/>
      <c r="B967" s="241"/>
      <c r="C967" s="242"/>
      <c r="D967" s="243"/>
      <c r="E967" s="246"/>
      <c r="F967" s="245"/>
    </row>
    <row r="968" spans="1:60" ht="15" customHeight="1" x14ac:dyDescent="0.2">
      <c r="A968" s="247"/>
      <c r="B968" s="248"/>
      <c r="C968" s="242"/>
      <c r="D968" s="57"/>
      <c r="E968" s="249"/>
      <c r="F968" s="207"/>
    </row>
    <row r="969" spans="1:60" ht="15" customHeight="1" x14ac:dyDescent="0.2">
      <c r="A969" s="247"/>
      <c r="B969" s="248"/>
      <c r="C969" s="242"/>
      <c r="D969" s="57"/>
      <c r="E969" s="249"/>
      <c r="F969" s="207"/>
    </row>
    <row r="970" spans="1:60" ht="15" customHeight="1" x14ac:dyDescent="0.25">
      <c r="A970" s="283" t="s">
        <v>0</v>
      </c>
      <c r="B970" s="283"/>
      <c r="C970" s="283"/>
      <c r="D970" s="283"/>
      <c r="E970" s="283"/>
      <c r="F970" s="283"/>
    </row>
    <row r="971" spans="1:60" ht="15" customHeight="1" x14ac:dyDescent="0.25">
      <c r="A971" s="283" t="s">
        <v>1</v>
      </c>
      <c r="B971" s="283"/>
      <c r="C971" s="283"/>
      <c r="D971" s="283"/>
      <c r="E971" s="283"/>
      <c r="F971" s="283"/>
    </row>
    <row r="972" spans="1:60" ht="15" customHeight="1" x14ac:dyDescent="0.25">
      <c r="A972" s="284" t="s">
        <v>2</v>
      </c>
      <c r="B972" s="284"/>
      <c r="C972" s="284"/>
      <c r="D972" s="284"/>
      <c r="E972" s="284"/>
      <c r="F972" s="284"/>
    </row>
    <row r="973" spans="1:60" ht="15" customHeight="1" x14ac:dyDescent="0.25">
      <c r="A973" s="284" t="s">
        <v>3</v>
      </c>
      <c r="B973" s="284"/>
      <c r="C973" s="284"/>
      <c r="D973" s="284"/>
      <c r="E973" s="284"/>
      <c r="F973" s="284"/>
    </row>
    <row r="974" spans="1:60" ht="15" customHeight="1" x14ac:dyDescent="0.25">
      <c r="A974" s="212"/>
      <c r="B974" s="213"/>
      <c r="C974" s="214"/>
      <c r="D974" s="215"/>
      <c r="E974" s="216"/>
      <c r="F974" s="217"/>
    </row>
    <row r="975" spans="1:60" ht="15" customHeight="1" x14ac:dyDescent="0.2">
      <c r="A975" s="288" t="s">
        <v>1150</v>
      </c>
      <c r="B975" s="288"/>
      <c r="C975" s="288"/>
      <c r="D975" s="288"/>
      <c r="E975" s="288"/>
      <c r="F975" s="288"/>
    </row>
    <row r="976" spans="1:60" ht="15" customHeight="1" x14ac:dyDescent="0.2">
      <c r="A976" s="288" t="s">
        <v>5</v>
      </c>
      <c r="B976" s="288"/>
      <c r="C976" s="288"/>
      <c r="D976" s="288"/>
      <c r="E976" s="288"/>
      <c r="F976" s="119">
        <v>103552.64</v>
      </c>
      <c r="G976" s="146"/>
      <c r="H976" s="146"/>
      <c r="I976" s="146"/>
      <c r="J976" s="146"/>
    </row>
    <row r="977" spans="1:61" ht="15" customHeight="1" x14ac:dyDescent="0.2">
      <c r="A977" s="11" t="s">
        <v>6</v>
      </c>
      <c r="B977" s="11" t="s">
        <v>1087</v>
      </c>
      <c r="C977" s="11" t="s">
        <v>837</v>
      </c>
      <c r="D977" s="11" t="s">
        <v>9</v>
      </c>
      <c r="E977" s="11" t="s">
        <v>10</v>
      </c>
      <c r="F977" s="11" t="s">
        <v>838</v>
      </c>
      <c r="G977" s="146"/>
      <c r="H977" s="146"/>
      <c r="I977" s="146"/>
      <c r="J977" s="146"/>
    </row>
    <row r="978" spans="1:61" ht="15" customHeight="1" x14ac:dyDescent="0.2">
      <c r="A978" s="156"/>
      <c r="B978" s="13"/>
      <c r="C978" s="14" t="s">
        <v>1124</v>
      </c>
      <c r="D978" s="250">
        <v>4040815.81</v>
      </c>
      <c r="E978" s="15"/>
      <c r="F978" s="16">
        <f>F976+D978</f>
        <v>4144368.45</v>
      </c>
      <c r="G978" s="146"/>
      <c r="H978" s="146"/>
      <c r="I978" s="146"/>
      <c r="J978" s="146"/>
    </row>
    <row r="979" spans="1:61" ht="15" customHeight="1" x14ac:dyDescent="0.2">
      <c r="A979" s="156"/>
      <c r="B979" s="13"/>
      <c r="C979" s="14" t="s">
        <v>1151</v>
      </c>
      <c r="D979" s="15"/>
      <c r="E979" s="15"/>
      <c r="F979" s="16">
        <f>F978+D979</f>
        <v>4144368.45</v>
      </c>
    </row>
    <row r="980" spans="1:61" ht="15" customHeight="1" x14ac:dyDescent="0.2">
      <c r="A980" s="156"/>
      <c r="B980" s="13"/>
      <c r="C980" s="14" t="s">
        <v>1152</v>
      </c>
      <c r="D980" s="21"/>
      <c r="E980" s="170"/>
      <c r="F980" s="16">
        <f>F979</f>
        <v>4144368.45</v>
      </c>
    </row>
    <row r="981" spans="1:61" ht="15" customHeight="1" x14ac:dyDescent="0.2">
      <c r="A981" s="156"/>
      <c r="B981" s="13"/>
      <c r="C981" s="23" t="s">
        <v>18</v>
      </c>
      <c r="D981" s="21"/>
      <c r="E981" s="170">
        <v>5816.44</v>
      </c>
      <c r="F981" s="16">
        <f>F980-E981</f>
        <v>4138552.0100000002</v>
      </c>
    </row>
    <row r="982" spans="1:61" ht="15" customHeight="1" x14ac:dyDescent="0.2">
      <c r="A982" s="156"/>
      <c r="B982" s="13"/>
      <c r="C982" s="23" t="s">
        <v>1153</v>
      </c>
      <c r="D982" s="15">
        <v>11210.24</v>
      </c>
      <c r="E982" s="170"/>
      <c r="F982" s="16">
        <f>F981+D982</f>
        <v>4149762.2500000005</v>
      </c>
    </row>
    <row r="983" spans="1:61" ht="15" customHeight="1" x14ac:dyDescent="0.2">
      <c r="A983" s="156"/>
      <c r="B983" s="13"/>
      <c r="C983" s="14" t="s">
        <v>20</v>
      </c>
      <c r="D983" s="21"/>
      <c r="E983" s="170">
        <v>500</v>
      </c>
      <c r="F983" s="16">
        <f>F982-E983</f>
        <v>4149262.2500000005</v>
      </c>
    </row>
    <row r="984" spans="1:61" ht="15" customHeight="1" x14ac:dyDescent="0.2">
      <c r="A984" s="156"/>
      <c r="B984" s="13"/>
      <c r="C984" s="14" t="s">
        <v>1154</v>
      </c>
      <c r="D984" s="21"/>
      <c r="E984" s="170">
        <v>457.92</v>
      </c>
      <c r="F984" s="16">
        <f>F983-E984</f>
        <v>4148804.3300000005</v>
      </c>
    </row>
    <row r="985" spans="1:61" s="252" customFormat="1" ht="15" customHeight="1" x14ac:dyDescent="0.2">
      <c r="A985" s="12"/>
      <c r="B985" s="131"/>
      <c r="C985" s="14" t="s">
        <v>22</v>
      </c>
      <c r="D985" s="21"/>
      <c r="E985" s="128">
        <v>175</v>
      </c>
      <c r="F985" s="16">
        <f t="shared" ref="F985:F1048" si="17">F984-E985</f>
        <v>4148629.3300000005</v>
      </c>
      <c r="G985" s="140"/>
      <c r="H985" s="140"/>
      <c r="I985" s="140"/>
      <c r="J985" s="140"/>
      <c r="K985" s="140"/>
      <c r="L985" s="140"/>
      <c r="M985" s="140"/>
      <c r="N985" s="140"/>
      <c r="O985" s="140"/>
      <c r="P985" s="140"/>
      <c r="Q985" s="140"/>
      <c r="R985" s="140"/>
      <c r="S985" s="140"/>
      <c r="T985" s="140"/>
      <c r="U985" s="140"/>
      <c r="V985" s="140"/>
      <c r="W985" s="140"/>
      <c r="X985" s="140"/>
      <c r="Y985" s="140"/>
      <c r="Z985" s="140"/>
      <c r="AA985" s="140"/>
      <c r="AB985" s="140"/>
      <c r="AC985" s="140"/>
      <c r="AD985" s="140"/>
      <c r="AE985" s="140"/>
      <c r="AF985" s="140"/>
      <c r="AG985" s="140"/>
      <c r="AH985" s="140"/>
      <c r="AI985" s="140"/>
      <c r="AJ985" s="140"/>
      <c r="AK985" s="140"/>
      <c r="AL985" s="140"/>
      <c r="AM985" s="140"/>
      <c r="AN985" s="140"/>
      <c r="AO985" s="140"/>
      <c r="AP985" s="140"/>
      <c r="AQ985" s="140"/>
      <c r="AR985" s="140"/>
      <c r="AS985" s="140"/>
      <c r="AT985" s="140"/>
      <c r="AU985" s="140"/>
      <c r="AV985" s="140"/>
      <c r="AW985" s="140"/>
      <c r="AX985" s="140"/>
      <c r="AY985" s="140"/>
      <c r="AZ985" s="140"/>
      <c r="BA985" s="140"/>
      <c r="BB985" s="140"/>
      <c r="BC985" s="140"/>
      <c r="BD985" s="140"/>
      <c r="BE985" s="140"/>
      <c r="BF985" s="140"/>
      <c r="BG985" s="140"/>
      <c r="BH985" s="140"/>
      <c r="BI985" s="251"/>
    </row>
    <row r="986" spans="1:61" s="257" customFormat="1" ht="44.25" customHeight="1" x14ac:dyDescent="0.2">
      <c r="A986" s="190">
        <v>44531</v>
      </c>
      <c r="B986" s="253">
        <v>4244</v>
      </c>
      <c r="C986" s="189" t="s">
        <v>1155</v>
      </c>
      <c r="D986" s="254"/>
      <c r="E986" s="255">
        <v>42480</v>
      </c>
      <c r="F986" s="16">
        <f t="shared" si="17"/>
        <v>4106149.3300000005</v>
      </c>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256"/>
    </row>
    <row r="987" spans="1:61" ht="40.5" customHeight="1" x14ac:dyDescent="0.2">
      <c r="A987" s="190">
        <v>44536</v>
      </c>
      <c r="B987" s="258" t="s">
        <v>1156</v>
      </c>
      <c r="C987" s="189" t="s">
        <v>1157</v>
      </c>
      <c r="D987" s="254"/>
      <c r="E987" s="255">
        <v>6994</v>
      </c>
      <c r="F987" s="16">
        <f t="shared" si="17"/>
        <v>4099155.3300000005</v>
      </c>
    </row>
    <row r="988" spans="1:61" ht="33.75" customHeight="1" x14ac:dyDescent="0.2">
      <c r="A988" s="190">
        <v>44536</v>
      </c>
      <c r="B988" s="258" t="s">
        <v>1158</v>
      </c>
      <c r="C988" s="189" t="s">
        <v>1159</v>
      </c>
      <c r="D988" s="259"/>
      <c r="E988" s="255">
        <v>50622</v>
      </c>
      <c r="F988" s="16">
        <f t="shared" si="17"/>
        <v>4048533.3300000005</v>
      </c>
    </row>
    <row r="989" spans="1:61" ht="34.5" customHeight="1" x14ac:dyDescent="0.2">
      <c r="A989" s="190">
        <v>44536</v>
      </c>
      <c r="B989" s="258" t="s">
        <v>1160</v>
      </c>
      <c r="C989" s="189" t="s">
        <v>1161</v>
      </c>
      <c r="D989" s="260"/>
      <c r="E989" s="255">
        <v>13457</v>
      </c>
      <c r="F989" s="16">
        <f t="shared" si="17"/>
        <v>4035076.3300000005</v>
      </c>
    </row>
    <row r="990" spans="1:61" ht="34.5" customHeight="1" x14ac:dyDescent="0.2">
      <c r="A990" s="190">
        <v>44536</v>
      </c>
      <c r="B990" s="258" t="s">
        <v>1162</v>
      </c>
      <c r="C990" s="189" t="s">
        <v>1163</v>
      </c>
      <c r="D990" s="260"/>
      <c r="E990" s="255">
        <v>17409.66</v>
      </c>
      <c r="F990" s="16">
        <f t="shared" si="17"/>
        <v>4017666.6700000004</v>
      </c>
    </row>
    <row r="991" spans="1:61" ht="27.75" customHeight="1" x14ac:dyDescent="0.2">
      <c r="A991" s="190">
        <v>44536</v>
      </c>
      <c r="B991" s="258" t="s">
        <v>1164</v>
      </c>
      <c r="C991" s="189" t="s">
        <v>1165</v>
      </c>
      <c r="D991" s="260"/>
      <c r="E991" s="255">
        <v>17160.68</v>
      </c>
      <c r="F991" s="16">
        <f t="shared" si="17"/>
        <v>4000505.99</v>
      </c>
    </row>
    <row r="992" spans="1:61" ht="38.25" customHeight="1" x14ac:dyDescent="0.2">
      <c r="A992" s="190">
        <v>44536</v>
      </c>
      <c r="B992" s="258" t="s">
        <v>1166</v>
      </c>
      <c r="C992" s="189" t="s">
        <v>1167</v>
      </c>
      <c r="D992" s="260"/>
      <c r="E992" s="255">
        <v>24153.75</v>
      </c>
      <c r="F992" s="16">
        <f t="shared" si="17"/>
        <v>3976352.24</v>
      </c>
    </row>
    <row r="993" spans="1:60" ht="42.75" customHeight="1" x14ac:dyDescent="0.2">
      <c r="A993" s="190">
        <v>44536</v>
      </c>
      <c r="B993" s="258" t="s">
        <v>1168</v>
      </c>
      <c r="C993" s="189" t="s">
        <v>1169</v>
      </c>
      <c r="D993" s="260"/>
      <c r="E993" s="255">
        <v>71190</v>
      </c>
      <c r="F993" s="16">
        <f t="shared" si="17"/>
        <v>3905162.24</v>
      </c>
    </row>
    <row r="994" spans="1:60" ht="39.75" customHeight="1" x14ac:dyDescent="0.2">
      <c r="A994" s="190">
        <v>44536</v>
      </c>
      <c r="B994" s="258" t="s">
        <v>1170</v>
      </c>
      <c r="C994" s="189" t="s">
        <v>1171</v>
      </c>
      <c r="D994" s="260"/>
      <c r="E994" s="255">
        <v>121452.5</v>
      </c>
      <c r="F994" s="16">
        <f t="shared" si="17"/>
        <v>3783709.74</v>
      </c>
    </row>
    <row r="995" spans="1:60" s="5" customFormat="1" ht="41.25" customHeight="1" x14ac:dyDescent="0.25">
      <c r="A995" s="190">
        <v>44536</v>
      </c>
      <c r="B995" s="258" t="s">
        <v>1172</v>
      </c>
      <c r="C995" s="189" t="s">
        <v>1173</v>
      </c>
      <c r="D995" s="260"/>
      <c r="E995" s="255">
        <v>121178.4</v>
      </c>
      <c r="F995" s="16">
        <f t="shared" si="17"/>
        <v>3662531.3400000003</v>
      </c>
      <c r="G995" s="141"/>
      <c r="H995" s="141"/>
      <c r="I995" s="141"/>
      <c r="J995" s="141"/>
      <c r="K995" s="141"/>
      <c r="L995" s="141"/>
      <c r="M995" s="141"/>
      <c r="N995" s="141"/>
      <c r="O995" s="141"/>
      <c r="P995" s="141"/>
      <c r="Q995" s="141"/>
      <c r="R995" s="141"/>
      <c r="S995" s="141"/>
      <c r="T995" s="141"/>
      <c r="U995" s="141"/>
      <c r="V995" s="141"/>
      <c r="W995" s="141"/>
      <c r="X995" s="141"/>
      <c r="Y995" s="141"/>
      <c r="Z995" s="141"/>
      <c r="AA995" s="141"/>
      <c r="AB995" s="141"/>
      <c r="AC995" s="141"/>
      <c r="AD995" s="141"/>
      <c r="AE995" s="141"/>
      <c r="AF995" s="141"/>
      <c r="AG995" s="141"/>
      <c r="AH995" s="141"/>
      <c r="AI995" s="141"/>
      <c r="AJ995" s="141"/>
      <c r="AK995" s="141"/>
      <c r="AL995" s="141"/>
      <c r="AM995" s="141"/>
      <c r="AN995" s="141"/>
      <c r="AO995" s="141"/>
      <c r="AP995" s="141"/>
      <c r="AQ995" s="141"/>
      <c r="AR995" s="141"/>
      <c r="AS995" s="141"/>
      <c r="AT995" s="141"/>
      <c r="AU995" s="141"/>
      <c r="AV995" s="141"/>
      <c r="AW995" s="141"/>
      <c r="AX995" s="141"/>
      <c r="AY995" s="141"/>
      <c r="AZ995" s="141"/>
      <c r="BA995" s="141"/>
      <c r="BB995" s="141"/>
      <c r="BC995" s="141"/>
      <c r="BD995" s="141"/>
      <c r="BE995" s="141"/>
      <c r="BF995" s="141"/>
      <c r="BG995" s="141"/>
      <c r="BH995" s="141"/>
    </row>
    <row r="996" spans="1:60" s="5" customFormat="1" ht="42" customHeight="1" x14ac:dyDescent="0.25">
      <c r="A996" s="190">
        <v>44536</v>
      </c>
      <c r="B996" s="258" t="s">
        <v>1174</v>
      </c>
      <c r="C996" s="189" t="s">
        <v>1175</v>
      </c>
      <c r="D996" s="260"/>
      <c r="E996" s="255">
        <v>84600</v>
      </c>
      <c r="F996" s="16">
        <f t="shared" si="17"/>
        <v>3577931.3400000003</v>
      </c>
      <c r="G996" s="141"/>
      <c r="H996" s="141"/>
      <c r="I996" s="141"/>
      <c r="J996" s="141"/>
      <c r="K996" s="141"/>
      <c r="L996" s="141"/>
      <c r="M996" s="141"/>
      <c r="N996" s="141"/>
      <c r="O996" s="141"/>
      <c r="P996" s="141"/>
      <c r="Q996" s="141"/>
      <c r="R996" s="141"/>
      <c r="S996" s="141"/>
      <c r="T996" s="141"/>
      <c r="U996" s="141"/>
      <c r="V996" s="141"/>
      <c r="W996" s="141"/>
      <c r="X996" s="141"/>
      <c r="Y996" s="141"/>
      <c r="Z996" s="141"/>
      <c r="AA996" s="141"/>
      <c r="AB996" s="141"/>
      <c r="AC996" s="141"/>
      <c r="AD996" s="141"/>
      <c r="AE996" s="141"/>
      <c r="AF996" s="141"/>
      <c r="AG996" s="141"/>
      <c r="AH996" s="141"/>
      <c r="AI996" s="141"/>
      <c r="AJ996" s="141"/>
      <c r="AK996" s="141"/>
      <c r="AL996" s="141"/>
      <c r="AM996" s="141"/>
      <c r="AN996" s="141"/>
      <c r="AO996" s="141"/>
      <c r="AP996" s="141"/>
      <c r="AQ996" s="141"/>
      <c r="AR996" s="141"/>
      <c r="AS996" s="141"/>
      <c r="AT996" s="141"/>
      <c r="AU996" s="141"/>
      <c r="AV996" s="141"/>
      <c r="AW996" s="141"/>
      <c r="AX996" s="141"/>
      <c r="AY996" s="141"/>
      <c r="AZ996" s="141"/>
      <c r="BA996" s="141"/>
      <c r="BB996" s="141"/>
      <c r="BC996" s="141"/>
      <c r="BD996" s="141"/>
      <c r="BE996" s="141"/>
      <c r="BF996" s="141"/>
      <c r="BG996" s="141"/>
      <c r="BH996" s="141"/>
    </row>
    <row r="997" spans="1:60" s="5" customFormat="1" ht="39.75" customHeight="1" x14ac:dyDescent="0.25">
      <c r="A997" s="190">
        <v>44536</v>
      </c>
      <c r="B997" s="258" t="s">
        <v>1176</v>
      </c>
      <c r="C997" s="189" t="s">
        <v>1177</v>
      </c>
      <c r="D997" s="260"/>
      <c r="E997" s="255">
        <v>82800</v>
      </c>
      <c r="F997" s="16">
        <f t="shared" si="17"/>
        <v>3495131.3400000003</v>
      </c>
      <c r="G997" s="141"/>
      <c r="H997" s="141"/>
      <c r="I997" s="141"/>
      <c r="J997" s="141"/>
      <c r="K997" s="141"/>
      <c r="L997" s="141"/>
      <c r="M997" s="141"/>
      <c r="N997" s="141"/>
      <c r="O997" s="141"/>
      <c r="P997" s="141"/>
      <c r="Q997" s="141"/>
      <c r="R997" s="141"/>
      <c r="S997" s="141"/>
      <c r="T997" s="141"/>
      <c r="U997" s="141"/>
      <c r="V997" s="141"/>
      <c r="W997" s="141"/>
      <c r="X997" s="141"/>
      <c r="Y997" s="141"/>
      <c r="Z997" s="141"/>
      <c r="AA997" s="141"/>
      <c r="AB997" s="141"/>
      <c r="AC997" s="141"/>
      <c r="AD997" s="141"/>
      <c r="AE997" s="141"/>
      <c r="AF997" s="141"/>
      <c r="AG997" s="141"/>
      <c r="AH997" s="141"/>
      <c r="AI997" s="141"/>
      <c r="AJ997" s="141"/>
      <c r="AK997" s="141"/>
      <c r="AL997" s="141"/>
      <c r="AM997" s="141"/>
      <c r="AN997" s="141"/>
      <c r="AO997" s="141"/>
      <c r="AP997" s="141"/>
      <c r="AQ997" s="141"/>
      <c r="AR997" s="141"/>
      <c r="AS997" s="141"/>
      <c r="AT997" s="141"/>
      <c r="AU997" s="141"/>
      <c r="AV997" s="141"/>
      <c r="AW997" s="141"/>
      <c r="AX997" s="141"/>
      <c r="AY997" s="141"/>
      <c r="AZ997" s="141"/>
      <c r="BA997" s="141"/>
      <c r="BB997" s="141"/>
      <c r="BC997" s="141"/>
      <c r="BD997" s="141"/>
      <c r="BE997" s="141"/>
      <c r="BF997" s="141"/>
      <c r="BG997" s="141"/>
      <c r="BH997" s="141"/>
    </row>
    <row r="998" spans="1:60" s="5" customFormat="1" ht="40.5" customHeight="1" x14ac:dyDescent="0.25">
      <c r="A998" s="190">
        <v>44536</v>
      </c>
      <c r="B998" s="258" t="s">
        <v>1178</v>
      </c>
      <c r="C998" s="189" t="s">
        <v>1179</v>
      </c>
      <c r="D998" s="260"/>
      <c r="E998" s="255">
        <v>63000</v>
      </c>
      <c r="F998" s="16">
        <f t="shared" si="17"/>
        <v>3432131.3400000003</v>
      </c>
      <c r="G998" s="141"/>
      <c r="H998" s="141"/>
      <c r="I998" s="141"/>
      <c r="J998" s="141"/>
      <c r="K998" s="141"/>
      <c r="L998" s="141"/>
      <c r="M998" s="141"/>
      <c r="N998" s="141"/>
      <c r="O998" s="141"/>
      <c r="P998" s="141"/>
      <c r="Q998" s="141"/>
      <c r="R998" s="141"/>
      <c r="S998" s="141"/>
      <c r="T998" s="141"/>
      <c r="U998" s="141"/>
      <c r="V998" s="141"/>
      <c r="W998" s="141"/>
      <c r="X998" s="141"/>
      <c r="Y998" s="141"/>
      <c r="Z998" s="141"/>
      <c r="AA998" s="141"/>
      <c r="AB998" s="141"/>
      <c r="AC998" s="141"/>
      <c r="AD998" s="141"/>
      <c r="AE998" s="141"/>
      <c r="AF998" s="141"/>
      <c r="AG998" s="141"/>
      <c r="AH998" s="141"/>
      <c r="AI998" s="141"/>
      <c r="AJ998" s="141"/>
      <c r="AK998" s="141"/>
      <c r="AL998" s="141"/>
      <c r="AM998" s="141"/>
      <c r="AN998" s="141"/>
      <c r="AO998" s="141"/>
      <c r="AP998" s="141"/>
      <c r="AQ998" s="141"/>
      <c r="AR998" s="141"/>
      <c r="AS998" s="141"/>
      <c r="AT998" s="141"/>
      <c r="AU998" s="141"/>
      <c r="AV998" s="141"/>
      <c r="AW998" s="141"/>
      <c r="AX998" s="141"/>
      <c r="AY998" s="141"/>
      <c r="AZ998" s="141"/>
      <c r="BA998" s="141"/>
      <c r="BB998" s="141"/>
      <c r="BC998" s="141"/>
      <c r="BD998" s="141"/>
      <c r="BE998" s="141"/>
      <c r="BF998" s="141"/>
      <c r="BG998" s="141"/>
      <c r="BH998" s="141"/>
    </row>
    <row r="999" spans="1:60" s="5" customFormat="1" ht="43.5" customHeight="1" x14ac:dyDescent="0.25">
      <c r="A999" s="190">
        <v>44536</v>
      </c>
      <c r="B999" s="258" t="s">
        <v>1180</v>
      </c>
      <c r="C999" s="189" t="s">
        <v>1181</v>
      </c>
      <c r="D999" s="260"/>
      <c r="E999" s="255">
        <v>81000</v>
      </c>
      <c r="F999" s="16">
        <f t="shared" si="17"/>
        <v>3351131.3400000003</v>
      </c>
      <c r="G999" s="141"/>
      <c r="H999" s="141"/>
      <c r="I999" s="141"/>
      <c r="J999" s="141"/>
      <c r="K999" s="141"/>
      <c r="L999" s="141"/>
      <c r="M999" s="141"/>
      <c r="N999" s="141"/>
      <c r="O999" s="141"/>
      <c r="P999" s="141"/>
      <c r="Q999" s="141"/>
      <c r="R999" s="141"/>
      <c r="S999" s="141"/>
      <c r="T999" s="141"/>
      <c r="U999" s="141"/>
      <c r="V999" s="141"/>
      <c r="W999" s="141"/>
      <c r="X999" s="141"/>
      <c r="Y999" s="141"/>
      <c r="Z999" s="141"/>
      <c r="AA999" s="141"/>
      <c r="AB999" s="141"/>
      <c r="AC999" s="141"/>
      <c r="AD999" s="141"/>
      <c r="AE999" s="141"/>
      <c r="AF999" s="141"/>
      <c r="AG999" s="141"/>
      <c r="AH999" s="141"/>
      <c r="AI999" s="141"/>
      <c r="AJ999" s="141"/>
      <c r="AK999" s="141"/>
      <c r="AL999" s="141"/>
      <c r="AM999" s="141"/>
      <c r="AN999" s="141"/>
      <c r="AO999" s="141"/>
      <c r="AP999" s="141"/>
      <c r="AQ999" s="141"/>
      <c r="AR999" s="141"/>
      <c r="AS999" s="141"/>
      <c r="AT999" s="141"/>
      <c r="AU999" s="141"/>
      <c r="AV999" s="141"/>
      <c r="AW999" s="141"/>
      <c r="AX999" s="141"/>
      <c r="AY999" s="141"/>
      <c r="AZ999" s="141"/>
      <c r="BA999" s="141"/>
      <c r="BB999" s="141"/>
      <c r="BC999" s="141"/>
      <c r="BD999" s="141"/>
      <c r="BE999" s="141"/>
      <c r="BF999" s="141"/>
      <c r="BG999" s="141"/>
      <c r="BH999" s="141"/>
    </row>
    <row r="1000" spans="1:60" s="5" customFormat="1" ht="36.75" customHeight="1" x14ac:dyDescent="0.25">
      <c r="A1000" s="190">
        <v>44536</v>
      </c>
      <c r="B1000" s="258" t="s">
        <v>1182</v>
      </c>
      <c r="C1000" s="189" t="s">
        <v>1183</v>
      </c>
      <c r="D1000" s="260"/>
      <c r="E1000" s="255">
        <v>28267.200000000001</v>
      </c>
      <c r="F1000" s="16">
        <f t="shared" si="17"/>
        <v>3322864.14</v>
      </c>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c r="AA1000" s="141"/>
      <c r="AB1000" s="141"/>
      <c r="AC1000" s="141"/>
      <c r="AD1000" s="141"/>
      <c r="AE1000" s="141"/>
      <c r="AF1000" s="141"/>
      <c r="AG1000" s="141"/>
      <c r="AH1000" s="141"/>
      <c r="AI1000" s="141"/>
      <c r="AJ1000" s="141"/>
      <c r="AK1000" s="141"/>
      <c r="AL1000" s="141"/>
      <c r="AM1000" s="141"/>
      <c r="AN1000" s="141"/>
      <c r="AO1000" s="141"/>
      <c r="AP1000" s="141"/>
      <c r="AQ1000" s="141"/>
      <c r="AR1000" s="141"/>
      <c r="AS1000" s="141"/>
      <c r="AT1000" s="141"/>
      <c r="AU1000" s="141"/>
      <c r="AV1000" s="141"/>
      <c r="AW1000" s="141"/>
      <c r="AX1000" s="141"/>
      <c r="AY1000" s="141"/>
      <c r="AZ1000" s="141"/>
      <c r="BA1000" s="141"/>
      <c r="BB1000" s="141"/>
      <c r="BC1000" s="141"/>
      <c r="BD1000" s="141"/>
      <c r="BE1000" s="141"/>
      <c r="BF1000" s="141"/>
      <c r="BG1000" s="141"/>
      <c r="BH1000" s="141"/>
    </row>
    <row r="1001" spans="1:60" s="5" customFormat="1" ht="29.25" customHeight="1" x14ac:dyDescent="0.25">
      <c r="A1001" s="190">
        <v>44540</v>
      </c>
      <c r="B1001" s="258" t="s">
        <v>1184</v>
      </c>
      <c r="C1001" s="189" t="s">
        <v>1185</v>
      </c>
      <c r="D1001" s="260"/>
      <c r="E1001" s="255">
        <v>314012.32</v>
      </c>
      <c r="F1001" s="16">
        <f t="shared" si="17"/>
        <v>3008851.8200000003</v>
      </c>
      <c r="G1001" s="141"/>
      <c r="H1001" s="141"/>
      <c r="I1001" s="141"/>
      <c r="J1001" s="141"/>
      <c r="K1001" s="141"/>
      <c r="L1001" s="141"/>
      <c r="M1001" s="141"/>
      <c r="N1001" s="141"/>
      <c r="O1001" s="141"/>
      <c r="P1001" s="141"/>
      <c r="Q1001" s="141"/>
      <c r="R1001" s="141"/>
      <c r="S1001" s="141"/>
      <c r="T1001" s="141"/>
      <c r="U1001" s="141"/>
      <c r="V1001" s="141"/>
      <c r="W1001" s="141"/>
      <c r="X1001" s="141"/>
      <c r="Y1001" s="141"/>
      <c r="Z1001" s="141"/>
      <c r="AA1001" s="141"/>
      <c r="AB1001" s="141"/>
      <c r="AC1001" s="141"/>
      <c r="AD1001" s="141"/>
      <c r="AE1001" s="141"/>
      <c r="AF1001" s="141"/>
      <c r="AG1001" s="141"/>
      <c r="AH1001" s="141"/>
      <c r="AI1001" s="141"/>
      <c r="AJ1001" s="141"/>
      <c r="AK1001" s="141"/>
      <c r="AL1001" s="141"/>
      <c r="AM1001" s="141"/>
      <c r="AN1001" s="141"/>
      <c r="AO1001" s="141"/>
      <c r="AP1001" s="141"/>
      <c r="AQ1001" s="141"/>
      <c r="AR1001" s="141"/>
      <c r="AS1001" s="141"/>
      <c r="AT1001" s="141"/>
      <c r="AU1001" s="141"/>
      <c r="AV1001" s="141"/>
      <c r="AW1001" s="141"/>
      <c r="AX1001" s="141"/>
      <c r="AY1001" s="141"/>
      <c r="AZ1001" s="141"/>
      <c r="BA1001" s="141"/>
      <c r="BB1001" s="141"/>
      <c r="BC1001" s="141"/>
      <c r="BD1001" s="141"/>
      <c r="BE1001" s="141"/>
      <c r="BF1001" s="141"/>
      <c r="BG1001" s="141"/>
      <c r="BH1001" s="141"/>
    </row>
    <row r="1002" spans="1:60" s="5" customFormat="1" ht="33" customHeight="1" x14ac:dyDescent="0.25">
      <c r="A1002" s="190">
        <v>44540</v>
      </c>
      <c r="B1002" s="258" t="s">
        <v>1186</v>
      </c>
      <c r="C1002" s="189" t="s">
        <v>1187</v>
      </c>
      <c r="D1002" s="260"/>
      <c r="E1002" s="255">
        <v>45426</v>
      </c>
      <c r="F1002" s="16">
        <f t="shared" si="17"/>
        <v>2963425.8200000003</v>
      </c>
      <c r="G1002" s="141"/>
      <c r="H1002" s="141"/>
      <c r="I1002" s="203"/>
      <c r="J1002" s="141"/>
      <c r="K1002" s="141"/>
      <c r="L1002" s="141"/>
      <c r="M1002" s="141"/>
      <c r="N1002" s="141"/>
      <c r="O1002" s="141"/>
      <c r="P1002" s="141"/>
      <c r="Q1002" s="141"/>
      <c r="R1002" s="141"/>
      <c r="S1002" s="141"/>
      <c r="T1002" s="141"/>
      <c r="U1002" s="141"/>
      <c r="V1002" s="141"/>
      <c r="W1002" s="141"/>
      <c r="X1002" s="141"/>
      <c r="Y1002" s="141"/>
      <c r="Z1002" s="141"/>
      <c r="AA1002" s="141"/>
      <c r="AB1002" s="141"/>
      <c r="AC1002" s="141"/>
      <c r="AD1002" s="141"/>
      <c r="AE1002" s="141"/>
      <c r="AF1002" s="141"/>
      <c r="AG1002" s="141"/>
      <c r="AH1002" s="141"/>
      <c r="AI1002" s="141"/>
      <c r="AJ1002" s="141"/>
      <c r="AK1002" s="141"/>
      <c r="AL1002" s="141"/>
      <c r="AM1002" s="141"/>
      <c r="AN1002" s="141"/>
      <c r="AO1002" s="141"/>
      <c r="AP1002" s="141"/>
      <c r="AQ1002" s="141"/>
      <c r="AR1002" s="141"/>
      <c r="AS1002" s="141"/>
      <c r="AT1002" s="141"/>
      <c r="AU1002" s="141"/>
      <c r="AV1002" s="141"/>
      <c r="AW1002" s="141"/>
      <c r="AX1002" s="141"/>
      <c r="AY1002" s="141"/>
      <c r="AZ1002" s="141"/>
      <c r="BA1002" s="141"/>
      <c r="BB1002" s="141"/>
      <c r="BC1002" s="141"/>
      <c r="BD1002" s="141"/>
      <c r="BE1002" s="141"/>
      <c r="BF1002" s="141"/>
      <c r="BG1002" s="141"/>
      <c r="BH1002" s="141"/>
    </row>
    <row r="1003" spans="1:60" s="5" customFormat="1" ht="35.25" customHeight="1" x14ac:dyDescent="0.25">
      <c r="A1003" s="190">
        <v>44540</v>
      </c>
      <c r="B1003" s="258" t="s">
        <v>1188</v>
      </c>
      <c r="C1003" s="189" t="s">
        <v>1189</v>
      </c>
      <c r="D1003" s="260"/>
      <c r="E1003" s="255">
        <v>63562.5</v>
      </c>
      <c r="F1003" s="16">
        <f t="shared" si="17"/>
        <v>2899863.3200000003</v>
      </c>
      <c r="G1003" s="141"/>
      <c r="H1003" s="141"/>
      <c r="I1003" s="141"/>
      <c r="J1003" s="141"/>
      <c r="K1003" s="141"/>
      <c r="L1003" s="141"/>
      <c r="M1003" s="141"/>
      <c r="N1003" s="141"/>
      <c r="O1003" s="141"/>
      <c r="P1003" s="141"/>
      <c r="Q1003" s="141"/>
      <c r="R1003" s="141"/>
      <c r="S1003" s="141"/>
      <c r="T1003" s="141"/>
      <c r="U1003" s="141"/>
      <c r="V1003" s="141"/>
      <c r="W1003" s="141"/>
      <c r="X1003" s="141"/>
      <c r="Y1003" s="141"/>
      <c r="Z1003" s="141"/>
      <c r="AA1003" s="141"/>
      <c r="AB1003" s="141"/>
      <c r="AC1003" s="141"/>
      <c r="AD1003" s="141"/>
      <c r="AE1003" s="141"/>
      <c r="AF1003" s="141"/>
      <c r="AG1003" s="141"/>
      <c r="AH1003" s="141"/>
      <c r="AI1003" s="141"/>
      <c r="AJ1003" s="141"/>
      <c r="AK1003" s="141"/>
      <c r="AL1003" s="141"/>
      <c r="AM1003" s="141"/>
      <c r="AN1003" s="141"/>
      <c r="AO1003" s="141"/>
      <c r="AP1003" s="141"/>
      <c r="AQ1003" s="141"/>
      <c r="AR1003" s="141"/>
      <c r="AS1003" s="141"/>
      <c r="AT1003" s="141"/>
      <c r="AU1003" s="141"/>
      <c r="AV1003" s="141"/>
      <c r="AW1003" s="141"/>
      <c r="AX1003" s="141"/>
      <c r="AY1003" s="141"/>
      <c r="AZ1003" s="141"/>
      <c r="BA1003" s="141"/>
      <c r="BB1003" s="141"/>
      <c r="BC1003" s="141"/>
      <c r="BD1003" s="141"/>
      <c r="BE1003" s="141"/>
      <c r="BF1003" s="141"/>
      <c r="BG1003" s="141"/>
      <c r="BH1003" s="141"/>
    </row>
    <row r="1004" spans="1:60" s="5" customFormat="1" ht="25.5" customHeight="1" x14ac:dyDescent="0.25">
      <c r="A1004" s="190">
        <v>44540</v>
      </c>
      <c r="B1004" s="258" t="s">
        <v>1190</v>
      </c>
      <c r="C1004" s="189" t="s">
        <v>1191</v>
      </c>
      <c r="D1004" s="260"/>
      <c r="E1004" s="255">
        <v>62964</v>
      </c>
      <c r="F1004" s="16">
        <f t="shared" si="17"/>
        <v>2836899.3200000003</v>
      </c>
      <c r="G1004" s="141"/>
      <c r="H1004" s="141"/>
      <c r="I1004" s="141"/>
      <c r="J1004" s="141"/>
      <c r="K1004" s="141"/>
      <c r="L1004" s="141"/>
      <c r="M1004" s="141"/>
      <c r="N1004" s="141"/>
      <c r="O1004" s="141"/>
      <c r="P1004" s="141"/>
      <c r="Q1004" s="141"/>
      <c r="R1004" s="141"/>
      <c r="S1004" s="141"/>
      <c r="T1004" s="141"/>
      <c r="U1004" s="141"/>
      <c r="V1004" s="141"/>
      <c r="W1004" s="141"/>
      <c r="X1004" s="141"/>
      <c r="Y1004" s="141"/>
      <c r="Z1004" s="141"/>
      <c r="AA1004" s="141"/>
      <c r="AB1004" s="141"/>
      <c r="AC1004" s="141"/>
      <c r="AD1004" s="141"/>
      <c r="AE1004" s="141"/>
      <c r="AF1004" s="141"/>
      <c r="AG1004" s="141"/>
      <c r="AH1004" s="141"/>
      <c r="AI1004" s="141"/>
      <c r="AJ1004" s="141"/>
      <c r="AK1004" s="141"/>
      <c r="AL1004" s="141"/>
      <c r="AM1004" s="141"/>
      <c r="AN1004" s="141"/>
      <c r="AO1004" s="141"/>
      <c r="AP1004" s="141"/>
      <c r="AQ1004" s="141"/>
      <c r="AR1004" s="141"/>
      <c r="AS1004" s="141"/>
      <c r="AT1004" s="141"/>
      <c r="AU1004" s="141"/>
      <c r="AV1004" s="141"/>
      <c r="AW1004" s="141"/>
      <c r="AX1004" s="141"/>
      <c r="AY1004" s="141"/>
      <c r="AZ1004" s="141"/>
      <c r="BA1004" s="141"/>
      <c r="BB1004" s="141"/>
      <c r="BC1004" s="141"/>
      <c r="BD1004" s="141"/>
      <c r="BE1004" s="141"/>
      <c r="BF1004" s="141"/>
      <c r="BG1004" s="141"/>
      <c r="BH1004" s="141"/>
    </row>
    <row r="1005" spans="1:60" s="5" customFormat="1" ht="39.75" customHeight="1" x14ac:dyDescent="0.25">
      <c r="A1005" s="190">
        <v>44540</v>
      </c>
      <c r="B1005" s="258" t="s">
        <v>1192</v>
      </c>
      <c r="C1005" s="189" t="s">
        <v>1193</v>
      </c>
      <c r="D1005" s="260"/>
      <c r="E1005" s="255">
        <v>56011.61</v>
      </c>
      <c r="F1005" s="16">
        <f t="shared" si="17"/>
        <v>2780887.7100000004</v>
      </c>
      <c r="G1005" s="141"/>
      <c r="H1005" s="141"/>
      <c r="I1005" s="141"/>
      <c r="J1005" s="141"/>
      <c r="K1005" s="141"/>
      <c r="L1005" s="141"/>
      <c r="M1005" s="141"/>
      <c r="N1005" s="141"/>
      <c r="O1005" s="141"/>
      <c r="P1005" s="141"/>
      <c r="Q1005" s="141"/>
      <c r="R1005" s="141"/>
      <c r="S1005" s="141"/>
      <c r="T1005" s="141"/>
      <c r="U1005" s="141"/>
      <c r="V1005" s="141"/>
      <c r="W1005" s="141"/>
      <c r="X1005" s="141"/>
      <c r="Y1005" s="141"/>
      <c r="Z1005" s="141"/>
      <c r="AA1005" s="141"/>
      <c r="AB1005" s="141"/>
      <c r="AC1005" s="141"/>
      <c r="AD1005" s="141"/>
      <c r="AE1005" s="141"/>
      <c r="AF1005" s="141"/>
      <c r="AG1005" s="141"/>
      <c r="AH1005" s="141"/>
      <c r="AI1005" s="141"/>
      <c r="AJ1005" s="141"/>
      <c r="AK1005" s="141"/>
      <c r="AL1005" s="141"/>
      <c r="AM1005" s="141"/>
      <c r="AN1005" s="141"/>
      <c r="AO1005" s="141"/>
      <c r="AP1005" s="141"/>
      <c r="AQ1005" s="141"/>
      <c r="AR1005" s="141"/>
      <c r="AS1005" s="141"/>
      <c r="AT1005" s="141"/>
      <c r="AU1005" s="141"/>
      <c r="AV1005" s="141"/>
      <c r="AW1005" s="141"/>
      <c r="AX1005" s="141"/>
      <c r="AY1005" s="141"/>
      <c r="AZ1005" s="141"/>
      <c r="BA1005" s="141"/>
      <c r="BB1005" s="141"/>
      <c r="BC1005" s="141"/>
      <c r="BD1005" s="141"/>
      <c r="BE1005" s="141"/>
      <c r="BF1005" s="141"/>
      <c r="BG1005" s="141"/>
      <c r="BH1005" s="141"/>
    </row>
    <row r="1006" spans="1:60" s="5" customFormat="1" ht="32.25" customHeight="1" x14ac:dyDescent="0.25">
      <c r="A1006" s="190">
        <v>44540</v>
      </c>
      <c r="B1006" s="258" t="s">
        <v>1194</v>
      </c>
      <c r="C1006" s="189" t="s">
        <v>1195</v>
      </c>
      <c r="D1006" s="260"/>
      <c r="E1006" s="255">
        <v>28116.66</v>
      </c>
      <c r="F1006" s="16">
        <f t="shared" si="17"/>
        <v>2752771.0500000003</v>
      </c>
      <c r="G1006" s="141"/>
      <c r="H1006" s="141"/>
      <c r="I1006" s="141"/>
      <c r="J1006" s="141"/>
      <c r="K1006" s="141"/>
      <c r="L1006" s="141"/>
      <c r="M1006" s="141"/>
      <c r="N1006" s="141"/>
      <c r="O1006" s="141"/>
      <c r="P1006" s="141"/>
      <c r="Q1006" s="141"/>
      <c r="R1006" s="141"/>
      <c r="S1006" s="141"/>
      <c r="T1006" s="141"/>
      <c r="U1006" s="141"/>
      <c r="V1006" s="141"/>
      <c r="W1006" s="141"/>
      <c r="X1006" s="141"/>
      <c r="Y1006" s="141"/>
      <c r="Z1006" s="141"/>
      <c r="AA1006" s="141"/>
      <c r="AB1006" s="141"/>
      <c r="AC1006" s="141"/>
      <c r="AD1006" s="141"/>
      <c r="AE1006" s="141"/>
      <c r="AF1006" s="141"/>
      <c r="AG1006" s="141"/>
      <c r="AH1006" s="141"/>
      <c r="AI1006" s="141"/>
      <c r="AJ1006" s="141"/>
      <c r="AK1006" s="141"/>
      <c r="AL1006" s="141"/>
      <c r="AM1006" s="141"/>
      <c r="AN1006" s="141"/>
      <c r="AO1006" s="141"/>
      <c r="AP1006" s="141"/>
      <c r="AQ1006" s="141"/>
      <c r="AR1006" s="141"/>
      <c r="AS1006" s="141"/>
      <c r="AT1006" s="141"/>
      <c r="AU1006" s="141"/>
      <c r="AV1006" s="141"/>
      <c r="AW1006" s="141"/>
      <c r="AX1006" s="141"/>
      <c r="AY1006" s="141"/>
      <c r="AZ1006" s="141"/>
      <c r="BA1006" s="141"/>
      <c r="BB1006" s="141"/>
      <c r="BC1006" s="141"/>
      <c r="BD1006" s="141"/>
      <c r="BE1006" s="141"/>
      <c r="BF1006" s="141"/>
      <c r="BG1006" s="141"/>
      <c r="BH1006" s="141"/>
    </row>
    <row r="1007" spans="1:60" s="5" customFormat="1" ht="30" customHeight="1" x14ac:dyDescent="0.25">
      <c r="A1007" s="190">
        <v>44540</v>
      </c>
      <c r="B1007" s="258" t="s">
        <v>1196</v>
      </c>
      <c r="C1007" s="189" t="s">
        <v>1197</v>
      </c>
      <c r="D1007" s="260"/>
      <c r="E1007" s="255">
        <v>16303.59</v>
      </c>
      <c r="F1007" s="16">
        <f t="shared" si="17"/>
        <v>2736467.4600000004</v>
      </c>
      <c r="G1007" s="141"/>
      <c r="H1007" s="141"/>
      <c r="I1007" s="141"/>
      <c r="J1007" s="141"/>
      <c r="K1007" s="141"/>
      <c r="L1007" s="141"/>
      <c r="M1007" s="141"/>
      <c r="N1007" s="141"/>
      <c r="O1007" s="141"/>
      <c r="P1007" s="141"/>
      <c r="Q1007" s="141"/>
      <c r="R1007" s="141"/>
      <c r="S1007" s="141"/>
      <c r="T1007" s="141"/>
      <c r="U1007" s="141"/>
      <c r="V1007" s="141"/>
      <c r="W1007" s="141"/>
      <c r="X1007" s="141"/>
      <c r="Y1007" s="141"/>
      <c r="Z1007" s="141"/>
      <c r="AA1007" s="141"/>
      <c r="AB1007" s="141"/>
      <c r="AC1007" s="141"/>
      <c r="AD1007" s="141"/>
      <c r="AE1007" s="141"/>
      <c r="AF1007" s="141"/>
      <c r="AG1007" s="141"/>
      <c r="AH1007" s="141"/>
      <c r="AI1007" s="141"/>
      <c r="AJ1007" s="141"/>
      <c r="AK1007" s="141"/>
      <c r="AL1007" s="141"/>
      <c r="AM1007" s="141"/>
      <c r="AN1007" s="141"/>
      <c r="AO1007" s="141"/>
      <c r="AP1007" s="141"/>
      <c r="AQ1007" s="141"/>
      <c r="AR1007" s="141"/>
      <c r="AS1007" s="141"/>
      <c r="AT1007" s="141"/>
      <c r="AU1007" s="141"/>
      <c r="AV1007" s="141"/>
      <c r="AW1007" s="141"/>
      <c r="AX1007" s="141"/>
      <c r="AY1007" s="141"/>
      <c r="AZ1007" s="141"/>
      <c r="BA1007" s="141"/>
      <c r="BB1007" s="141"/>
      <c r="BC1007" s="141"/>
      <c r="BD1007" s="141"/>
      <c r="BE1007" s="141"/>
      <c r="BF1007" s="141"/>
      <c r="BG1007" s="141"/>
      <c r="BH1007" s="141"/>
    </row>
    <row r="1008" spans="1:60" s="5" customFormat="1" ht="39" customHeight="1" x14ac:dyDescent="0.25">
      <c r="A1008" s="190">
        <v>44540</v>
      </c>
      <c r="B1008" s="258" t="s">
        <v>1198</v>
      </c>
      <c r="C1008" s="189" t="s">
        <v>1199</v>
      </c>
      <c r="D1008" s="260"/>
      <c r="E1008" s="255">
        <v>13885.57</v>
      </c>
      <c r="F1008" s="16">
        <f t="shared" si="17"/>
        <v>2722581.8900000006</v>
      </c>
      <c r="G1008" s="141"/>
      <c r="H1008" s="141"/>
      <c r="I1008" s="141"/>
      <c r="J1008" s="141"/>
      <c r="K1008" s="141"/>
      <c r="L1008" s="141"/>
      <c r="M1008" s="141"/>
      <c r="N1008" s="141"/>
      <c r="O1008" s="141"/>
      <c r="P1008" s="141"/>
      <c r="Q1008" s="141"/>
      <c r="R1008" s="141"/>
      <c r="S1008" s="141"/>
      <c r="T1008" s="141"/>
      <c r="U1008" s="141"/>
      <c r="V1008" s="141"/>
      <c r="W1008" s="141"/>
      <c r="X1008" s="141"/>
      <c r="Y1008" s="141"/>
      <c r="Z1008" s="141"/>
      <c r="AA1008" s="141"/>
      <c r="AB1008" s="141"/>
      <c r="AC1008" s="141"/>
      <c r="AD1008" s="141"/>
      <c r="AE1008" s="141"/>
      <c r="AF1008" s="141"/>
      <c r="AG1008" s="141"/>
      <c r="AH1008" s="141"/>
      <c r="AI1008" s="141"/>
      <c r="AJ1008" s="141"/>
      <c r="AK1008" s="141"/>
      <c r="AL1008" s="141"/>
      <c r="AM1008" s="141"/>
      <c r="AN1008" s="141"/>
      <c r="AO1008" s="141"/>
      <c r="AP1008" s="141"/>
      <c r="AQ1008" s="141"/>
      <c r="AR1008" s="141"/>
      <c r="AS1008" s="141"/>
      <c r="AT1008" s="141"/>
      <c r="AU1008" s="141"/>
      <c r="AV1008" s="141"/>
      <c r="AW1008" s="141"/>
      <c r="AX1008" s="141"/>
      <c r="AY1008" s="141"/>
      <c r="AZ1008" s="141"/>
      <c r="BA1008" s="141"/>
      <c r="BB1008" s="141"/>
      <c r="BC1008" s="141"/>
      <c r="BD1008" s="141"/>
      <c r="BE1008" s="141"/>
      <c r="BF1008" s="141"/>
      <c r="BG1008" s="141"/>
      <c r="BH1008" s="141"/>
    </row>
    <row r="1009" spans="1:60" s="5" customFormat="1" ht="33" customHeight="1" x14ac:dyDescent="0.25">
      <c r="A1009" s="190">
        <v>44543</v>
      </c>
      <c r="B1009" s="261" t="s">
        <v>1200</v>
      </c>
      <c r="C1009" s="189" t="s">
        <v>1201</v>
      </c>
      <c r="D1009" s="260"/>
      <c r="E1009" s="255">
        <v>34180.26</v>
      </c>
      <c r="F1009" s="16">
        <f t="shared" si="17"/>
        <v>2688401.6300000008</v>
      </c>
      <c r="G1009" s="141"/>
      <c r="H1009" s="141"/>
      <c r="I1009" s="141"/>
      <c r="J1009" s="141"/>
      <c r="K1009" s="141"/>
      <c r="L1009" s="141"/>
      <c r="M1009" s="141"/>
      <c r="N1009" s="141"/>
      <c r="O1009" s="141"/>
      <c r="P1009" s="141"/>
      <c r="Q1009" s="141"/>
      <c r="R1009" s="141"/>
      <c r="S1009" s="141"/>
      <c r="T1009" s="141"/>
      <c r="U1009" s="141"/>
      <c r="V1009" s="141"/>
      <c r="W1009" s="141"/>
      <c r="X1009" s="141"/>
      <c r="Y1009" s="141"/>
      <c r="Z1009" s="141"/>
      <c r="AA1009" s="141"/>
      <c r="AB1009" s="141"/>
      <c r="AC1009" s="141"/>
      <c r="AD1009" s="141"/>
      <c r="AE1009" s="141"/>
      <c r="AF1009" s="141"/>
      <c r="AG1009" s="141"/>
      <c r="AH1009" s="141"/>
      <c r="AI1009" s="141"/>
      <c r="AJ1009" s="141"/>
      <c r="AK1009" s="141"/>
      <c r="AL1009" s="141"/>
      <c r="AM1009" s="141"/>
      <c r="AN1009" s="141"/>
      <c r="AO1009" s="141"/>
      <c r="AP1009" s="141"/>
      <c r="AQ1009" s="141"/>
      <c r="AR1009" s="141"/>
      <c r="AS1009" s="141"/>
      <c r="AT1009" s="141"/>
      <c r="AU1009" s="141"/>
      <c r="AV1009" s="141"/>
      <c r="AW1009" s="141"/>
      <c r="AX1009" s="141"/>
      <c r="AY1009" s="141"/>
      <c r="AZ1009" s="141"/>
      <c r="BA1009" s="141"/>
      <c r="BB1009" s="141"/>
      <c r="BC1009" s="141"/>
      <c r="BD1009" s="141"/>
      <c r="BE1009" s="141"/>
      <c r="BF1009" s="141"/>
      <c r="BG1009" s="141"/>
      <c r="BH1009" s="141"/>
    </row>
    <row r="1010" spans="1:60" s="5" customFormat="1" ht="36" customHeight="1" x14ac:dyDescent="0.25">
      <c r="A1010" s="190">
        <v>44543</v>
      </c>
      <c r="B1010" s="261" t="s">
        <v>1202</v>
      </c>
      <c r="C1010" s="189" t="s">
        <v>1203</v>
      </c>
      <c r="D1010" s="260"/>
      <c r="E1010" s="255">
        <v>103552.12</v>
      </c>
      <c r="F1010" s="16">
        <f t="shared" si="17"/>
        <v>2584849.5100000007</v>
      </c>
      <c r="G1010" s="141"/>
      <c r="H1010" s="141"/>
      <c r="I1010" s="141"/>
      <c r="J1010" s="141"/>
      <c r="K1010" s="141"/>
      <c r="L1010" s="141"/>
      <c r="M1010" s="141"/>
      <c r="N1010" s="141"/>
      <c r="O1010" s="141"/>
      <c r="P1010" s="141"/>
      <c r="Q1010" s="141"/>
      <c r="R1010" s="141"/>
      <c r="S1010" s="141"/>
      <c r="T1010" s="141"/>
      <c r="U1010" s="141"/>
      <c r="V1010" s="141"/>
      <c r="W1010" s="141"/>
      <c r="X1010" s="141"/>
      <c r="Y1010" s="141"/>
      <c r="Z1010" s="141"/>
      <c r="AA1010" s="141"/>
      <c r="AB1010" s="141"/>
      <c r="AC1010" s="141"/>
      <c r="AD1010" s="141"/>
      <c r="AE1010" s="141"/>
      <c r="AF1010" s="141"/>
      <c r="AG1010" s="141"/>
      <c r="AH1010" s="141"/>
      <c r="AI1010" s="141"/>
      <c r="AJ1010" s="141"/>
      <c r="AK1010" s="141"/>
      <c r="AL1010" s="141"/>
      <c r="AM1010" s="141"/>
      <c r="AN1010" s="141"/>
      <c r="AO1010" s="141"/>
      <c r="AP1010" s="141"/>
      <c r="AQ1010" s="141"/>
      <c r="AR1010" s="141"/>
      <c r="AS1010" s="141"/>
      <c r="AT1010" s="141"/>
      <c r="AU1010" s="141"/>
      <c r="AV1010" s="141"/>
      <c r="AW1010" s="141"/>
      <c r="AX1010" s="141"/>
      <c r="AY1010" s="141"/>
      <c r="AZ1010" s="141"/>
      <c r="BA1010" s="141"/>
      <c r="BB1010" s="141"/>
      <c r="BC1010" s="141"/>
      <c r="BD1010" s="141"/>
      <c r="BE1010" s="141"/>
      <c r="BF1010" s="141"/>
      <c r="BG1010" s="141"/>
      <c r="BH1010" s="141"/>
    </row>
    <row r="1011" spans="1:60" s="5" customFormat="1" ht="29.25" customHeight="1" x14ac:dyDescent="0.25">
      <c r="A1011" s="190">
        <v>44543</v>
      </c>
      <c r="B1011" s="261" t="s">
        <v>1204</v>
      </c>
      <c r="C1011" s="189" t="s">
        <v>1205</v>
      </c>
      <c r="D1011" s="260"/>
      <c r="E1011" s="255">
        <v>11970.34</v>
      </c>
      <c r="F1011" s="16">
        <f t="shared" si="17"/>
        <v>2572879.1700000009</v>
      </c>
      <c r="G1011" s="141"/>
      <c r="H1011" s="141"/>
      <c r="I1011" s="141"/>
      <c r="J1011" s="141"/>
      <c r="K1011" s="141"/>
      <c r="L1011" s="141"/>
      <c r="M1011" s="141"/>
      <c r="N1011" s="141"/>
      <c r="O1011" s="141"/>
      <c r="P1011" s="141"/>
      <c r="Q1011" s="141"/>
      <c r="R1011" s="141"/>
      <c r="S1011" s="141"/>
      <c r="T1011" s="141"/>
      <c r="U1011" s="141"/>
      <c r="V1011" s="141"/>
      <c r="W1011" s="141"/>
      <c r="X1011" s="141"/>
      <c r="Y1011" s="141"/>
      <c r="Z1011" s="141"/>
      <c r="AA1011" s="141"/>
      <c r="AB1011" s="141"/>
      <c r="AC1011" s="141"/>
      <c r="AD1011" s="141"/>
      <c r="AE1011" s="141"/>
      <c r="AF1011" s="141"/>
      <c r="AG1011" s="141"/>
      <c r="AH1011" s="141"/>
      <c r="AI1011" s="141"/>
      <c r="AJ1011" s="141"/>
      <c r="AK1011" s="141"/>
      <c r="AL1011" s="141"/>
      <c r="AM1011" s="141"/>
      <c r="AN1011" s="141"/>
      <c r="AO1011" s="141"/>
      <c r="AP1011" s="141"/>
      <c r="AQ1011" s="141"/>
      <c r="AR1011" s="141"/>
      <c r="AS1011" s="141"/>
      <c r="AT1011" s="141"/>
      <c r="AU1011" s="141"/>
      <c r="AV1011" s="141"/>
      <c r="AW1011" s="141"/>
      <c r="AX1011" s="141"/>
      <c r="AY1011" s="141"/>
      <c r="AZ1011" s="141"/>
      <c r="BA1011" s="141"/>
      <c r="BB1011" s="141"/>
      <c r="BC1011" s="141"/>
      <c r="BD1011" s="141"/>
      <c r="BE1011" s="141"/>
      <c r="BF1011" s="141"/>
      <c r="BG1011" s="141"/>
      <c r="BH1011" s="141"/>
    </row>
    <row r="1012" spans="1:60" s="5" customFormat="1" ht="36" customHeight="1" x14ac:dyDescent="0.25">
      <c r="A1012" s="190">
        <v>44543</v>
      </c>
      <c r="B1012" s="261" t="s">
        <v>1206</v>
      </c>
      <c r="C1012" s="189" t="s">
        <v>1207</v>
      </c>
      <c r="D1012" s="260"/>
      <c r="E1012" s="255">
        <v>21312.95</v>
      </c>
      <c r="F1012" s="16">
        <f t="shared" si="17"/>
        <v>2551566.2200000007</v>
      </c>
      <c r="G1012" s="141"/>
      <c r="H1012" s="141"/>
      <c r="I1012" s="141"/>
      <c r="J1012" s="141"/>
      <c r="K1012" s="141"/>
      <c r="L1012" s="141"/>
      <c r="M1012" s="141"/>
      <c r="N1012" s="141"/>
      <c r="O1012" s="141"/>
      <c r="P1012" s="141"/>
      <c r="Q1012" s="141"/>
      <c r="R1012" s="141"/>
      <c r="S1012" s="141"/>
      <c r="T1012" s="141"/>
      <c r="U1012" s="141"/>
      <c r="V1012" s="141"/>
      <c r="W1012" s="141"/>
      <c r="X1012" s="141"/>
      <c r="Y1012" s="141"/>
      <c r="Z1012" s="141"/>
      <c r="AA1012" s="141"/>
      <c r="AB1012" s="141"/>
      <c r="AC1012" s="141"/>
      <c r="AD1012" s="141"/>
      <c r="AE1012" s="141"/>
      <c r="AF1012" s="141"/>
      <c r="AG1012" s="141"/>
      <c r="AH1012" s="141"/>
      <c r="AI1012" s="141"/>
      <c r="AJ1012" s="141"/>
      <c r="AK1012" s="141"/>
      <c r="AL1012" s="141"/>
      <c r="AM1012" s="141"/>
      <c r="AN1012" s="141"/>
      <c r="AO1012" s="141"/>
      <c r="AP1012" s="141"/>
      <c r="AQ1012" s="141"/>
      <c r="AR1012" s="141"/>
      <c r="AS1012" s="141"/>
      <c r="AT1012" s="141"/>
      <c r="AU1012" s="141"/>
      <c r="AV1012" s="141"/>
      <c r="AW1012" s="141"/>
      <c r="AX1012" s="141"/>
      <c r="AY1012" s="141"/>
      <c r="AZ1012" s="141"/>
      <c r="BA1012" s="141"/>
      <c r="BB1012" s="141"/>
      <c r="BC1012" s="141"/>
      <c r="BD1012" s="141"/>
      <c r="BE1012" s="141"/>
      <c r="BF1012" s="141"/>
      <c r="BG1012" s="141"/>
      <c r="BH1012" s="141"/>
    </row>
    <row r="1013" spans="1:60" s="5" customFormat="1" ht="34.5" customHeight="1" x14ac:dyDescent="0.25">
      <c r="A1013" s="190">
        <v>44543</v>
      </c>
      <c r="B1013" s="261" t="s">
        <v>1208</v>
      </c>
      <c r="C1013" s="189" t="s">
        <v>1209</v>
      </c>
      <c r="D1013" s="260"/>
      <c r="E1013" s="255">
        <v>680938</v>
      </c>
      <c r="F1013" s="16">
        <f t="shared" si="17"/>
        <v>1870628.2200000007</v>
      </c>
      <c r="G1013" s="141"/>
      <c r="H1013" s="141"/>
      <c r="I1013" s="141"/>
      <c r="J1013" s="141"/>
      <c r="K1013" s="141"/>
      <c r="L1013" s="141"/>
      <c r="M1013" s="141"/>
      <c r="N1013" s="141"/>
      <c r="O1013" s="141"/>
      <c r="P1013" s="141"/>
      <c r="Q1013" s="141"/>
      <c r="R1013" s="141"/>
      <c r="S1013" s="141"/>
      <c r="T1013" s="141"/>
      <c r="U1013" s="141"/>
      <c r="V1013" s="141"/>
      <c r="W1013" s="141"/>
      <c r="X1013" s="141"/>
      <c r="Y1013" s="141"/>
      <c r="Z1013" s="141"/>
      <c r="AA1013" s="141"/>
      <c r="AB1013" s="141"/>
      <c r="AC1013" s="141"/>
      <c r="AD1013" s="141"/>
      <c r="AE1013" s="141"/>
      <c r="AF1013" s="141"/>
      <c r="AG1013" s="141"/>
      <c r="AH1013" s="141"/>
      <c r="AI1013" s="141"/>
      <c r="AJ1013" s="141"/>
      <c r="AK1013" s="141"/>
      <c r="AL1013" s="141"/>
      <c r="AM1013" s="141"/>
      <c r="AN1013" s="141"/>
      <c r="AO1013" s="141"/>
      <c r="AP1013" s="141"/>
      <c r="AQ1013" s="141"/>
      <c r="AR1013" s="141"/>
      <c r="AS1013" s="141"/>
      <c r="AT1013" s="141"/>
      <c r="AU1013" s="141"/>
      <c r="AV1013" s="141"/>
      <c r="AW1013" s="141"/>
      <c r="AX1013" s="141"/>
      <c r="AY1013" s="141"/>
      <c r="AZ1013" s="141"/>
      <c r="BA1013" s="141"/>
      <c r="BB1013" s="141"/>
      <c r="BC1013" s="141"/>
      <c r="BD1013" s="141"/>
      <c r="BE1013" s="141"/>
      <c r="BF1013" s="141"/>
      <c r="BG1013" s="141"/>
      <c r="BH1013" s="141"/>
    </row>
    <row r="1014" spans="1:60" s="5" customFormat="1" ht="42.75" customHeight="1" x14ac:dyDescent="0.25">
      <c r="A1014" s="190">
        <v>44543</v>
      </c>
      <c r="B1014" s="261" t="s">
        <v>1210</v>
      </c>
      <c r="C1014" s="189" t="s">
        <v>1211</v>
      </c>
      <c r="D1014" s="260"/>
      <c r="E1014" s="255">
        <v>75600</v>
      </c>
      <c r="F1014" s="16">
        <f t="shared" si="17"/>
        <v>1795028.2200000007</v>
      </c>
      <c r="G1014" s="141"/>
      <c r="H1014" s="141"/>
      <c r="I1014" s="141"/>
      <c r="J1014" s="141"/>
      <c r="K1014" s="141"/>
      <c r="L1014" s="141"/>
      <c r="M1014" s="141"/>
      <c r="N1014" s="141"/>
      <c r="O1014" s="141"/>
      <c r="P1014" s="141"/>
      <c r="Q1014" s="141"/>
      <c r="R1014" s="141"/>
      <c r="S1014" s="141"/>
      <c r="T1014" s="141"/>
      <c r="U1014" s="141"/>
      <c r="V1014" s="141"/>
      <c r="W1014" s="141"/>
      <c r="X1014" s="141"/>
      <c r="Y1014" s="141"/>
      <c r="Z1014" s="141"/>
      <c r="AA1014" s="141"/>
      <c r="AB1014" s="141"/>
      <c r="AC1014" s="141"/>
      <c r="AD1014" s="141"/>
      <c r="AE1014" s="141"/>
      <c r="AF1014" s="141"/>
      <c r="AG1014" s="141"/>
      <c r="AH1014" s="141"/>
      <c r="AI1014" s="141"/>
      <c r="AJ1014" s="141"/>
      <c r="AK1014" s="141"/>
      <c r="AL1014" s="141"/>
      <c r="AM1014" s="141"/>
      <c r="AN1014" s="141"/>
      <c r="AO1014" s="141"/>
      <c r="AP1014" s="141"/>
      <c r="AQ1014" s="141"/>
      <c r="AR1014" s="141"/>
      <c r="AS1014" s="141"/>
      <c r="AT1014" s="141"/>
      <c r="AU1014" s="141"/>
      <c r="AV1014" s="141"/>
      <c r="AW1014" s="141"/>
      <c r="AX1014" s="141"/>
      <c r="AY1014" s="141"/>
      <c r="AZ1014" s="141"/>
      <c r="BA1014" s="141"/>
      <c r="BB1014" s="141"/>
      <c r="BC1014" s="141"/>
      <c r="BD1014" s="141"/>
      <c r="BE1014" s="141"/>
      <c r="BF1014" s="141"/>
      <c r="BG1014" s="141"/>
      <c r="BH1014" s="141"/>
    </row>
    <row r="1015" spans="1:60" s="5" customFormat="1" ht="33" customHeight="1" x14ac:dyDescent="0.25">
      <c r="A1015" s="190">
        <v>44543</v>
      </c>
      <c r="B1015" s="261" t="s">
        <v>1212</v>
      </c>
      <c r="C1015" s="189" t="s">
        <v>1213</v>
      </c>
      <c r="D1015" s="260"/>
      <c r="E1015" s="255">
        <v>23400</v>
      </c>
      <c r="F1015" s="16">
        <f t="shared" si="17"/>
        <v>1771628.2200000007</v>
      </c>
      <c r="G1015" s="141"/>
      <c r="H1015" s="141"/>
      <c r="I1015" s="141"/>
      <c r="J1015" s="141"/>
      <c r="K1015" s="141"/>
      <c r="L1015" s="141"/>
      <c r="M1015" s="141"/>
      <c r="N1015" s="141"/>
      <c r="O1015" s="141"/>
      <c r="P1015" s="141"/>
      <c r="Q1015" s="141"/>
      <c r="R1015" s="141"/>
      <c r="S1015" s="141"/>
      <c r="T1015" s="141"/>
      <c r="U1015" s="141"/>
      <c r="V1015" s="141"/>
      <c r="W1015" s="141"/>
      <c r="X1015" s="141"/>
      <c r="Y1015" s="141"/>
      <c r="Z1015" s="141"/>
      <c r="AA1015" s="141"/>
      <c r="AB1015" s="141"/>
      <c r="AC1015" s="141"/>
      <c r="AD1015" s="141"/>
      <c r="AE1015" s="141"/>
      <c r="AF1015" s="141"/>
      <c r="AG1015" s="141"/>
      <c r="AH1015" s="141"/>
      <c r="AI1015" s="141"/>
      <c r="AJ1015" s="141"/>
      <c r="AK1015" s="141"/>
      <c r="AL1015" s="141"/>
      <c r="AM1015" s="141"/>
      <c r="AN1015" s="141"/>
      <c r="AO1015" s="141"/>
      <c r="AP1015" s="141"/>
      <c r="AQ1015" s="141"/>
      <c r="AR1015" s="141"/>
      <c r="AS1015" s="141"/>
      <c r="AT1015" s="141"/>
      <c r="AU1015" s="141"/>
      <c r="AV1015" s="141"/>
      <c r="AW1015" s="141"/>
      <c r="AX1015" s="141"/>
      <c r="AY1015" s="141"/>
      <c r="AZ1015" s="141"/>
      <c r="BA1015" s="141"/>
      <c r="BB1015" s="141"/>
      <c r="BC1015" s="141"/>
      <c r="BD1015" s="141"/>
      <c r="BE1015" s="141"/>
      <c r="BF1015" s="141"/>
      <c r="BG1015" s="141"/>
      <c r="BH1015" s="141"/>
    </row>
    <row r="1016" spans="1:60" s="5" customFormat="1" ht="37.5" customHeight="1" x14ac:dyDescent="0.25">
      <c r="A1016" s="190">
        <v>44543</v>
      </c>
      <c r="B1016" s="261" t="s">
        <v>1214</v>
      </c>
      <c r="C1016" s="189" t="s">
        <v>1215</v>
      </c>
      <c r="D1016" s="260"/>
      <c r="E1016" s="255">
        <v>75600</v>
      </c>
      <c r="F1016" s="16">
        <f t="shared" si="17"/>
        <v>1696028.2200000007</v>
      </c>
      <c r="G1016" s="141"/>
      <c r="H1016" s="141"/>
      <c r="I1016" s="141"/>
      <c r="J1016" s="141"/>
      <c r="K1016" s="141"/>
      <c r="L1016" s="141"/>
      <c r="M1016" s="141"/>
      <c r="N1016" s="141"/>
      <c r="O1016" s="141"/>
      <c r="P1016" s="141"/>
      <c r="Q1016" s="141"/>
      <c r="R1016" s="141"/>
      <c r="S1016" s="141"/>
      <c r="T1016" s="141"/>
      <c r="U1016" s="141"/>
      <c r="V1016" s="141"/>
      <c r="W1016" s="141"/>
      <c r="X1016" s="141"/>
      <c r="Y1016" s="141"/>
      <c r="Z1016" s="141"/>
      <c r="AA1016" s="141"/>
      <c r="AB1016" s="141"/>
      <c r="AC1016" s="141"/>
      <c r="AD1016" s="141"/>
      <c r="AE1016" s="141"/>
      <c r="AF1016" s="141"/>
      <c r="AG1016" s="141"/>
      <c r="AH1016" s="141"/>
      <c r="AI1016" s="141"/>
      <c r="AJ1016" s="141"/>
      <c r="AK1016" s="141"/>
      <c r="AL1016" s="141"/>
      <c r="AM1016" s="141"/>
      <c r="AN1016" s="141"/>
      <c r="AO1016" s="141"/>
      <c r="AP1016" s="141"/>
      <c r="AQ1016" s="141"/>
      <c r="AR1016" s="141"/>
      <c r="AS1016" s="141"/>
      <c r="AT1016" s="141"/>
      <c r="AU1016" s="141"/>
      <c r="AV1016" s="141"/>
      <c r="AW1016" s="141"/>
      <c r="AX1016" s="141"/>
      <c r="AY1016" s="141"/>
      <c r="AZ1016" s="141"/>
      <c r="BA1016" s="141"/>
      <c r="BB1016" s="141"/>
      <c r="BC1016" s="141"/>
      <c r="BD1016" s="141"/>
      <c r="BE1016" s="141"/>
      <c r="BF1016" s="141"/>
      <c r="BG1016" s="141"/>
      <c r="BH1016" s="141"/>
    </row>
    <row r="1017" spans="1:60" s="5" customFormat="1" ht="42.75" customHeight="1" x14ac:dyDescent="0.25">
      <c r="A1017" s="190">
        <v>44543</v>
      </c>
      <c r="B1017" s="261" t="s">
        <v>1216</v>
      </c>
      <c r="C1017" s="189" t="s">
        <v>1217</v>
      </c>
      <c r="D1017" s="260"/>
      <c r="E1017" s="255">
        <v>81000</v>
      </c>
      <c r="F1017" s="16">
        <f t="shared" si="17"/>
        <v>1615028.2200000007</v>
      </c>
      <c r="G1017" s="141"/>
      <c r="H1017" s="141"/>
      <c r="I1017" s="141"/>
      <c r="J1017" s="141"/>
      <c r="K1017" s="141"/>
      <c r="L1017" s="141"/>
      <c r="M1017" s="141"/>
      <c r="N1017" s="141"/>
      <c r="O1017" s="141"/>
      <c r="P1017" s="141"/>
      <c r="Q1017" s="141"/>
      <c r="R1017" s="141"/>
      <c r="S1017" s="141"/>
      <c r="T1017" s="141"/>
      <c r="U1017" s="141"/>
      <c r="V1017" s="141"/>
      <c r="W1017" s="141"/>
      <c r="X1017" s="141"/>
      <c r="Y1017" s="141"/>
      <c r="Z1017" s="141"/>
      <c r="AA1017" s="141"/>
      <c r="AB1017" s="141"/>
      <c r="AC1017" s="141"/>
      <c r="AD1017" s="141"/>
      <c r="AE1017" s="141"/>
      <c r="AF1017" s="141"/>
      <c r="AG1017" s="141"/>
      <c r="AH1017" s="141"/>
      <c r="AI1017" s="141"/>
      <c r="AJ1017" s="141"/>
      <c r="AK1017" s="141"/>
      <c r="AL1017" s="141"/>
      <c r="AM1017" s="141"/>
      <c r="AN1017" s="141"/>
      <c r="AO1017" s="141"/>
      <c r="AP1017" s="141"/>
      <c r="AQ1017" s="141"/>
      <c r="AR1017" s="141"/>
      <c r="AS1017" s="141"/>
      <c r="AT1017" s="141"/>
      <c r="AU1017" s="141"/>
      <c r="AV1017" s="141"/>
      <c r="AW1017" s="141"/>
      <c r="AX1017" s="141"/>
      <c r="AY1017" s="141"/>
      <c r="AZ1017" s="141"/>
      <c r="BA1017" s="141"/>
      <c r="BB1017" s="141"/>
      <c r="BC1017" s="141"/>
      <c r="BD1017" s="141"/>
      <c r="BE1017" s="141"/>
      <c r="BF1017" s="141"/>
      <c r="BG1017" s="141"/>
      <c r="BH1017" s="141"/>
    </row>
    <row r="1018" spans="1:60" s="5" customFormat="1" ht="42.75" customHeight="1" x14ac:dyDescent="0.25">
      <c r="A1018" s="190">
        <v>44543</v>
      </c>
      <c r="B1018" s="261" t="s">
        <v>1218</v>
      </c>
      <c r="C1018" s="189" t="s">
        <v>1219</v>
      </c>
      <c r="D1018" s="260"/>
      <c r="E1018" s="255">
        <v>82800</v>
      </c>
      <c r="F1018" s="16">
        <f t="shared" si="17"/>
        <v>1532228.2200000007</v>
      </c>
      <c r="G1018" s="141"/>
      <c r="H1018" s="141"/>
      <c r="I1018" s="141"/>
      <c r="J1018" s="141"/>
      <c r="K1018" s="141"/>
      <c r="L1018" s="141"/>
      <c r="M1018" s="141"/>
      <c r="N1018" s="141"/>
      <c r="O1018" s="141"/>
      <c r="P1018" s="141"/>
      <c r="Q1018" s="141"/>
      <c r="R1018" s="141"/>
      <c r="S1018" s="141"/>
      <c r="T1018" s="141"/>
      <c r="U1018" s="141"/>
      <c r="V1018" s="141"/>
      <c r="W1018" s="141"/>
      <c r="X1018" s="141"/>
      <c r="Y1018" s="141"/>
      <c r="Z1018" s="141"/>
      <c r="AA1018" s="141"/>
      <c r="AB1018" s="141"/>
      <c r="AC1018" s="141"/>
      <c r="AD1018" s="141"/>
      <c r="AE1018" s="141"/>
      <c r="AF1018" s="141"/>
      <c r="AG1018" s="141"/>
      <c r="AH1018" s="141"/>
      <c r="AI1018" s="141"/>
      <c r="AJ1018" s="141"/>
      <c r="AK1018" s="141"/>
      <c r="AL1018" s="141"/>
      <c r="AM1018" s="141"/>
      <c r="AN1018" s="141"/>
      <c r="AO1018" s="141"/>
      <c r="AP1018" s="141"/>
      <c r="AQ1018" s="141"/>
      <c r="AR1018" s="141"/>
      <c r="AS1018" s="141"/>
      <c r="AT1018" s="141"/>
      <c r="AU1018" s="141"/>
      <c r="AV1018" s="141"/>
      <c r="AW1018" s="141"/>
      <c r="AX1018" s="141"/>
      <c r="AY1018" s="141"/>
      <c r="AZ1018" s="141"/>
      <c r="BA1018" s="141"/>
      <c r="BB1018" s="141"/>
      <c r="BC1018" s="141"/>
      <c r="BD1018" s="141"/>
      <c r="BE1018" s="141"/>
      <c r="BF1018" s="141"/>
      <c r="BG1018" s="141"/>
      <c r="BH1018" s="141"/>
    </row>
    <row r="1019" spans="1:60" s="5" customFormat="1" ht="42.75" customHeight="1" x14ac:dyDescent="0.25">
      <c r="A1019" s="190">
        <v>44543</v>
      </c>
      <c r="B1019" s="261" t="s">
        <v>1220</v>
      </c>
      <c r="C1019" s="189" t="s">
        <v>1221</v>
      </c>
      <c r="D1019" s="260"/>
      <c r="E1019" s="255">
        <v>25200</v>
      </c>
      <c r="F1019" s="16">
        <f t="shared" si="17"/>
        <v>1507028.2200000007</v>
      </c>
      <c r="G1019" s="141"/>
      <c r="H1019" s="141"/>
      <c r="I1019" s="141"/>
      <c r="J1019" s="141"/>
      <c r="K1019" s="141"/>
      <c r="L1019" s="141"/>
      <c r="M1019" s="141"/>
      <c r="N1019" s="141"/>
      <c r="O1019" s="141"/>
      <c r="P1019" s="141"/>
      <c r="Q1019" s="141"/>
      <c r="R1019" s="141"/>
      <c r="S1019" s="141"/>
      <c r="T1019" s="141"/>
      <c r="U1019" s="141"/>
      <c r="V1019" s="141"/>
      <c r="W1019" s="141"/>
      <c r="X1019" s="141"/>
      <c r="Y1019" s="141"/>
      <c r="Z1019" s="141"/>
      <c r="AA1019" s="141"/>
      <c r="AB1019" s="141"/>
      <c r="AC1019" s="141"/>
      <c r="AD1019" s="141"/>
      <c r="AE1019" s="141"/>
      <c r="AF1019" s="141"/>
      <c r="AG1019" s="141"/>
      <c r="AH1019" s="141"/>
      <c r="AI1019" s="141"/>
      <c r="AJ1019" s="141"/>
      <c r="AK1019" s="141"/>
      <c r="AL1019" s="141"/>
      <c r="AM1019" s="141"/>
      <c r="AN1019" s="141"/>
      <c r="AO1019" s="141"/>
      <c r="AP1019" s="141"/>
      <c r="AQ1019" s="141"/>
      <c r="AR1019" s="141"/>
      <c r="AS1019" s="141"/>
      <c r="AT1019" s="141"/>
      <c r="AU1019" s="141"/>
      <c r="AV1019" s="141"/>
      <c r="AW1019" s="141"/>
      <c r="AX1019" s="141"/>
      <c r="AY1019" s="141"/>
      <c r="AZ1019" s="141"/>
      <c r="BA1019" s="141"/>
      <c r="BB1019" s="141"/>
      <c r="BC1019" s="141"/>
      <c r="BD1019" s="141"/>
      <c r="BE1019" s="141"/>
      <c r="BF1019" s="141"/>
      <c r="BG1019" s="141"/>
      <c r="BH1019" s="141"/>
    </row>
    <row r="1020" spans="1:60" s="5" customFormat="1" ht="43.5" customHeight="1" x14ac:dyDescent="0.25">
      <c r="A1020" s="190">
        <v>44545</v>
      </c>
      <c r="B1020" s="258" t="s">
        <v>1222</v>
      </c>
      <c r="C1020" s="189" t="s">
        <v>1223</v>
      </c>
      <c r="D1020" s="260"/>
      <c r="E1020" s="255">
        <v>121452.5</v>
      </c>
      <c r="F1020" s="16">
        <f t="shared" si="17"/>
        <v>1385575.7200000007</v>
      </c>
      <c r="G1020" s="141"/>
      <c r="H1020" s="141"/>
      <c r="I1020" s="141"/>
      <c r="J1020" s="141"/>
      <c r="K1020" s="141"/>
      <c r="L1020" s="141"/>
      <c r="M1020" s="141"/>
      <c r="N1020" s="141"/>
      <c r="O1020" s="141"/>
      <c r="P1020" s="141"/>
      <c r="Q1020" s="141"/>
      <c r="R1020" s="141"/>
      <c r="S1020" s="141"/>
      <c r="T1020" s="141"/>
      <c r="U1020" s="141"/>
      <c r="V1020" s="141"/>
      <c r="W1020" s="141"/>
      <c r="X1020" s="141"/>
      <c r="Y1020" s="141"/>
      <c r="Z1020" s="141"/>
      <c r="AA1020" s="141"/>
      <c r="AB1020" s="141"/>
      <c r="AC1020" s="141"/>
      <c r="AD1020" s="141"/>
      <c r="AE1020" s="141"/>
      <c r="AF1020" s="141"/>
      <c r="AG1020" s="141"/>
      <c r="AH1020" s="141"/>
      <c r="AI1020" s="141"/>
      <c r="AJ1020" s="141"/>
      <c r="AK1020" s="141"/>
      <c r="AL1020" s="141"/>
      <c r="AM1020" s="141"/>
      <c r="AN1020" s="141"/>
      <c r="AO1020" s="141"/>
      <c r="AP1020" s="141"/>
      <c r="AQ1020" s="141"/>
      <c r="AR1020" s="141"/>
      <c r="AS1020" s="141"/>
      <c r="AT1020" s="141"/>
      <c r="AU1020" s="141"/>
      <c r="AV1020" s="141"/>
      <c r="AW1020" s="141"/>
      <c r="AX1020" s="141"/>
      <c r="AY1020" s="141"/>
      <c r="AZ1020" s="141"/>
      <c r="BA1020" s="141"/>
      <c r="BB1020" s="141"/>
      <c r="BC1020" s="141"/>
      <c r="BD1020" s="141"/>
      <c r="BE1020" s="141"/>
      <c r="BF1020" s="141"/>
      <c r="BG1020" s="141"/>
      <c r="BH1020" s="141"/>
    </row>
    <row r="1021" spans="1:60" s="5" customFormat="1" ht="39" customHeight="1" x14ac:dyDescent="0.25">
      <c r="A1021" s="190">
        <v>44545</v>
      </c>
      <c r="B1021" s="258" t="s">
        <v>1224</v>
      </c>
      <c r="C1021" s="189" t="s">
        <v>1225</v>
      </c>
      <c r="D1021" s="260"/>
      <c r="E1021" s="255">
        <v>17364.71</v>
      </c>
      <c r="F1021" s="16">
        <f t="shared" si="17"/>
        <v>1368211.0100000007</v>
      </c>
      <c r="G1021" s="141"/>
      <c r="H1021" s="141"/>
      <c r="I1021" s="141"/>
      <c r="J1021" s="141"/>
      <c r="K1021" s="141"/>
      <c r="L1021" s="141"/>
      <c r="M1021" s="141"/>
      <c r="N1021" s="141"/>
      <c r="O1021" s="141"/>
      <c r="P1021" s="141"/>
      <c r="Q1021" s="141"/>
      <c r="R1021" s="141"/>
      <c r="S1021" s="141"/>
      <c r="T1021" s="141"/>
      <c r="U1021" s="141"/>
      <c r="V1021" s="141"/>
      <c r="W1021" s="141"/>
      <c r="X1021" s="141"/>
      <c r="Y1021" s="141"/>
      <c r="Z1021" s="141"/>
      <c r="AA1021" s="141"/>
      <c r="AB1021" s="141"/>
      <c r="AC1021" s="141"/>
      <c r="AD1021" s="141"/>
      <c r="AE1021" s="141"/>
      <c r="AF1021" s="141"/>
      <c r="AG1021" s="141"/>
      <c r="AH1021" s="141"/>
      <c r="AI1021" s="141"/>
      <c r="AJ1021" s="141"/>
      <c r="AK1021" s="141"/>
      <c r="AL1021" s="141"/>
      <c r="AM1021" s="141"/>
      <c r="AN1021" s="141"/>
      <c r="AO1021" s="141"/>
      <c r="AP1021" s="141"/>
      <c r="AQ1021" s="141"/>
      <c r="AR1021" s="141"/>
      <c r="AS1021" s="141"/>
      <c r="AT1021" s="141"/>
      <c r="AU1021" s="141"/>
      <c r="AV1021" s="141"/>
      <c r="AW1021" s="141"/>
      <c r="AX1021" s="141"/>
      <c r="AY1021" s="141"/>
      <c r="AZ1021" s="141"/>
      <c r="BA1021" s="141"/>
      <c r="BB1021" s="141"/>
      <c r="BC1021" s="141"/>
      <c r="BD1021" s="141"/>
      <c r="BE1021" s="141"/>
      <c r="BF1021" s="141"/>
      <c r="BG1021" s="141"/>
      <c r="BH1021" s="141"/>
    </row>
    <row r="1022" spans="1:60" s="5" customFormat="1" ht="38.25" customHeight="1" x14ac:dyDescent="0.25">
      <c r="A1022" s="190">
        <v>44545</v>
      </c>
      <c r="B1022" s="258" t="s">
        <v>1226</v>
      </c>
      <c r="C1022" s="189" t="s">
        <v>1227</v>
      </c>
      <c r="D1022" s="260"/>
      <c r="E1022" s="255">
        <v>15494.4</v>
      </c>
      <c r="F1022" s="16">
        <f t="shared" si="17"/>
        <v>1352716.6100000008</v>
      </c>
      <c r="G1022" s="141"/>
      <c r="H1022" s="141"/>
      <c r="I1022" s="141"/>
      <c r="J1022" s="141"/>
      <c r="K1022" s="141"/>
      <c r="L1022" s="141"/>
      <c r="M1022" s="141"/>
      <c r="N1022" s="141"/>
      <c r="O1022" s="141"/>
      <c r="P1022" s="141"/>
      <c r="Q1022" s="141"/>
      <c r="R1022" s="141"/>
      <c r="S1022" s="141"/>
      <c r="T1022" s="141"/>
      <c r="U1022" s="141"/>
      <c r="V1022" s="141"/>
      <c r="W1022" s="141"/>
      <c r="X1022" s="141"/>
      <c r="Y1022" s="141"/>
      <c r="Z1022" s="141"/>
      <c r="AA1022" s="141"/>
      <c r="AB1022" s="141"/>
      <c r="AC1022" s="141"/>
      <c r="AD1022" s="141"/>
      <c r="AE1022" s="141"/>
      <c r="AF1022" s="141"/>
      <c r="AG1022" s="141"/>
      <c r="AH1022" s="141"/>
      <c r="AI1022" s="141"/>
      <c r="AJ1022" s="141"/>
      <c r="AK1022" s="141"/>
      <c r="AL1022" s="141"/>
      <c r="AM1022" s="141"/>
      <c r="AN1022" s="141"/>
      <c r="AO1022" s="141"/>
      <c r="AP1022" s="141"/>
      <c r="AQ1022" s="141"/>
      <c r="AR1022" s="141"/>
      <c r="AS1022" s="141"/>
      <c r="AT1022" s="141"/>
      <c r="AU1022" s="141"/>
      <c r="AV1022" s="141"/>
      <c r="AW1022" s="141"/>
      <c r="AX1022" s="141"/>
      <c r="AY1022" s="141"/>
      <c r="AZ1022" s="141"/>
      <c r="BA1022" s="141"/>
      <c r="BB1022" s="141"/>
      <c r="BC1022" s="141"/>
      <c r="BD1022" s="141"/>
      <c r="BE1022" s="141"/>
      <c r="BF1022" s="141"/>
      <c r="BG1022" s="141"/>
      <c r="BH1022" s="141"/>
    </row>
    <row r="1023" spans="1:60" s="5" customFormat="1" ht="33.75" customHeight="1" x14ac:dyDescent="0.25">
      <c r="A1023" s="190">
        <v>44545</v>
      </c>
      <c r="B1023" s="258" t="s">
        <v>1228</v>
      </c>
      <c r="C1023" s="189" t="s">
        <v>1229</v>
      </c>
      <c r="D1023" s="259"/>
      <c r="E1023" s="255">
        <v>44009.82</v>
      </c>
      <c r="F1023" s="16">
        <f t="shared" si="17"/>
        <v>1308706.7900000007</v>
      </c>
      <c r="G1023" s="141"/>
      <c r="H1023" s="141"/>
      <c r="I1023" s="141"/>
      <c r="J1023" s="141"/>
      <c r="K1023" s="141"/>
      <c r="L1023" s="141"/>
      <c r="M1023" s="141"/>
      <c r="N1023" s="141"/>
      <c r="O1023" s="141"/>
      <c r="P1023" s="141"/>
      <c r="Q1023" s="141"/>
      <c r="R1023" s="141"/>
      <c r="S1023" s="141"/>
      <c r="T1023" s="141"/>
      <c r="U1023" s="141"/>
      <c r="V1023" s="141"/>
      <c r="W1023" s="141"/>
      <c r="X1023" s="141"/>
      <c r="Y1023" s="141"/>
      <c r="Z1023" s="141"/>
      <c r="AA1023" s="141"/>
      <c r="AB1023" s="141"/>
      <c r="AC1023" s="141"/>
      <c r="AD1023" s="141"/>
      <c r="AE1023" s="141"/>
      <c r="AF1023" s="141"/>
      <c r="AG1023" s="141"/>
      <c r="AH1023" s="141"/>
      <c r="AI1023" s="141"/>
      <c r="AJ1023" s="141"/>
      <c r="AK1023" s="141"/>
      <c r="AL1023" s="141"/>
      <c r="AM1023" s="141"/>
      <c r="AN1023" s="141"/>
      <c r="AO1023" s="141"/>
      <c r="AP1023" s="141"/>
      <c r="AQ1023" s="141"/>
      <c r="AR1023" s="141"/>
      <c r="AS1023" s="141"/>
      <c r="AT1023" s="141"/>
      <c r="AU1023" s="141"/>
      <c r="AV1023" s="141"/>
      <c r="AW1023" s="141"/>
      <c r="AX1023" s="141"/>
      <c r="AY1023" s="141"/>
      <c r="AZ1023" s="141"/>
      <c r="BA1023" s="141"/>
      <c r="BB1023" s="141"/>
      <c r="BC1023" s="141"/>
      <c r="BD1023" s="141"/>
      <c r="BE1023" s="141"/>
      <c r="BF1023" s="141"/>
      <c r="BG1023" s="141"/>
      <c r="BH1023" s="141"/>
    </row>
    <row r="1024" spans="1:60" s="5" customFormat="1" ht="41.25" customHeight="1" x14ac:dyDescent="0.25">
      <c r="A1024" s="190">
        <v>44545</v>
      </c>
      <c r="B1024" s="258" t="s">
        <v>1230</v>
      </c>
      <c r="C1024" s="189" t="s">
        <v>1231</v>
      </c>
      <c r="D1024" s="259"/>
      <c r="E1024" s="255">
        <v>76288.399999999994</v>
      </c>
      <c r="F1024" s="16">
        <f t="shared" si="17"/>
        <v>1232418.3900000008</v>
      </c>
      <c r="G1024" s="141"/>
      <c r="H1024" s="141"/>
      <c r="I1024" s="141"/>
      <c r="J1024" s="141"/>
      <c r="K1024" s="141"/>
      <c r="L1024" s="141"/>
      <c r="M1024" s="141"/>
      <c r="N1024" s="141"/>
      <c r="O1024" s="141"/>
      <c r="P1024" s="141"/>
      <c r="Q1024" s="141"/>
      <c r="R1024" s="141"/>
      <c r="S1024" s="141"/>
      <c r="T1024" s="141"/>
      <c r="U1024" s="141"/>
      <c r="V1024" s="141"/>
      <c r="W1024" s="141"/>
      <c r="X1024" s="141"/>
      <c r="Y1024" s="141"/>
      <c r="Z1024" s="141"/>
      <c r="AA1024" s="141"/>
      <c r="AB1024" s="141"/>
      <c r="AC1024" s="141"/>
      <c r="AD1024" s="141"/>
      <c r="AE1024" s="141"/>
      <c r="AF1024" s="141"/>
      <c r="AG1024" s="141"/>
      <c r="AH1024" s="141"/>
      <c r="AI1024" s="141"/>
      <c r="AJ1024" s="141"/>
      <c r="AK1024" s="141"/>
      <c r="AL1024" s="141"/>
      <c r="AM1024" s="141"/>
      <c r="AN1024" s="141"/>
      <c r="AO1024" s="141"/>
      <c r="AP1024" s="141"/>
      <c r="AQ1024" s="141"/>
      <c r="AR1024" s="141"/>
      <c r="AS1024" s="141"/>
      <c r="AT1024" s="141"/>
      <c r="AU1024" s="141"/>
      <c r="AV1024" s="141"/>
      <c r="AW1024" s="141"/>
      <c r="AX1024" s="141"/>
      <c r="AY1024" s="141"/>
      <c r="AZ1024" s="141"/>
      <c r="BA1024" s="141"/>
      <c r="BB1024" s="141"/>
      <c r="BC1024" s="141"/>
      <c r="BD1024" s="141"/>
      <c r="BE1024" s="141"/>
      <c r="BF1024" s="141"/>
      <c r="BG1024" s="141"/>
      <c r="BH1024" s="141"/>
    </row>
    <row r="1025" spans="1:60" s="5" customFormat="1" ht="37.5" customHeight="1" x14ac:dyDescent="0.25">
      <c r="A1025" s="190">
        <v>44545</v>
      </c>
      <c r="B1025" s="258" t="s">
        <v>1232</v>
      </c>
      <c r="C1025" s="189" t="s">
        <v>1233</v>
      </c>
      <c r="D1025" s="259"/>
      <c r="E1025" s="255">
        <v>62580.160000000003</v>
      </c>
      <c r="F1025" s="16">
        <f t="shared" si="17"/>
        <v>1169838.2300000009</v>
      </c>
      <c r="G1025" s="141"/>
      <c r="H1025" s="141"/>
      <c r="I1025" s="141"/>
      <c r="J1025" s="141"/>
      <c r="K1025" s="141"/>
      <c r="L1025" s="141"/>
      <c r="M1025" s="141"/>
      <c r="N1025" s="141"/>
      <c r="O1025" s="141"/>
      <c r="P1025" s="141"/>
      <c r="Q1025" s="141"/>
      <c r="R1025" s="141"/>
      <c r="S1025" s="141"/>
      <c r="T1025" s="141"/>
      <c r="U1025" s="141"/>
      <c r="V1025" s="141"/>
      <c r="W1025" s="141"/>
      <c r="X1025" s="141"/>
      <c r="Y1025" s="141"/>
      <c r="Z1025" s="141"/>
      <c r="AA1025" s="141"/>
      <c r="AB1025" s="141"/>
      <c r="AC1025" s="141"/>
      <c r="AD1025" s="141"/>
      <c r="AE1025" s="141"/>
      <c r="AF1025" s="141"/>
      <c r="AG1025" s="141"/>
      <c r="AH1025" s="141"/>
      <c r="AI1025" s="141"/>
      <c r="AJ1025" s="141"/>
      <c r="AK1025" s="141"/>
      <c r="AL1025" s="141"/>
      <c r="AM1025" s="141"/>
      <c r="AN1025" s="141"/>
      <c r="AO1025" s="141"/>
      <c r="AP1025" s="141"/>
      <c r="AQ1025" s="141"/>
      <c r="AR1025" s="141"/>
      <c r="AS1025" s="141"/>
      <c r="AT1025" s="141"/>
      <c r="AU1025" s="141"/>
      <c r="AV1025" s="141"/>
      <c r="AW1025" s="141"/>
      <c r="AX1025" s="141"/>
      <c r="AY1025" s="141"/>
      <c r="AZ1025" s="141"/>
      <c r="BA1025" s="141"/>
      <c r="BB1025" s="141"/>
      <c r="BC1025" s="141"/>
      <c r="BD1025" s="141"/>
      <c r="BE1025" s="141"/>
      <c r="BF1025" s="141"/>
      <c r="BG1025" s="141"/>
      <c r="BH1025" s="141"/>
    </row>
    <row r="1026" spans="1:60" s="5" customFormat="1" ht="30" customHeight="1" x14ac:dyDescent="0.25">
      <c r="A1026" s="190">
        <v>44545</v>
      </c>
      <c r="B1026" s="258" t="s">
        <v>1234</v>
      </c>
      <c r="C1026" s="189" t="s">
        <v>1235</v>
      </c>
      <c r="D1026" s="259"/>
      <c r="E1026" s="255">
        <v>11298</v>
      </c>
      <c r="F1026" s="16">
        <f t="shared" si="17"/>
        <v>1158540.2300000009</v>
      </c>
      <c r="G1026" s="141"/>
      <c r="H1026" s="141"/>
      <c r="I1026" s="141"/>
      <c r="J1026" s="141"/>
      <c r="K1026" s="141"/>
      <c r="L1026" s="141"/>
      <c r="M1026" s="141"/>
      <c r="N1026" s="141"/>
      <c r="O1026" s="141"/>
      <c r="P1026" s="141"/>
      <c r="Q1026" s="141"/>
      <c r="R1026" s="141"/>
      <c r="S1026" s="141"/>
      <c r="T1026" s="141"/>
      <c r="U1026" s="141"/>
      <c r="V1026" s="141"/>
      <c r="W1026" s="141"/>
      <c r="X1026" s="141"/>
      <c r="Y1026" s="141"/>
      <c r="Z1026" s="141"/>
      <c r="AA1026" s="141"/>
      <c r="AB1026" s="141"/>
      <c r="AC1026" s="141"/>
      <c r="AD1026" s="141"/>
      <c r="AE1026" s="141"/>
      <c r="AF1026" s="141"/>
      <c r="AG1026" s="141"/>
      <c r="AH1026" s="141"/>
      <c r="AI1026" s="141"/>
      <c r="AJ1026" s="141"/>
      <c r="AK1026" s="141"/>
      <c r="AL1026" s="141"/>
      <c r="AM1026" s="141"/>
      <c r="AN1026" s="141"/>
      <c r="AO1026" s="141"/>
      <c r="AP1026" s="141"/>
      <c r="AQ1026" s="141"/>
      <c r="AR1026" s="141"/>
      <c r="AS1026" s="141"/>
      <c r="AT1026" s="141"/>
      <c r="AU1026" s="141"/>
      <c r="AV1026" s="141"/>
      <c r="AW1026" s="141"/>
      <c r="AX1026" s="141"/>
      <c r="AY1026" s="141"/>
      <c r="AZ1026" s="141"/>
      <c r="BA1026" s="141"/>
      <c r="BB1026" s="141"/>
      <c r="BC1026" s="141"/>
      <c r="BD1026" s="141"/>
      <c r="BE1026" s="141"/>
      <c r="BF1026" s="141"/>
      <c r="BG1026" s="141"/>
      <c r="BH1026" s="141"/>
    </row>
    <row r="1027" spans="1:60" s="5" customFormat="1" ht="27.75" customHeight="1" x14ac:dyDescent="0.25">
      <c r="A1027" s="190">
        <v>44545</v>
      </c>
      <c r="B1027" s="258" t="s">
        <v>1236</v>
      </c>
      <c r="C1027" s="189" t="s">
        <v>1237</v>
      </c>
      <c r="D1027" s="262"/>
      <c r="E1027" s="255">
        <v>18900</v>
      </c>
      <c r="F1027" s="16">
        <f t="shared" si="17"/>
        <v>1139640.2300000009</v>
      </c>
      <c r="G1027" s="141"/>
      <c r="H1027" s="141"/>
      <c r="I1027" s="141"/>
      <c r="J1027" s="141"/>
      <c r="K1027" s="141"/>
      <c r="L1027" s="141"/>
      <c r="M1027" s="141"/>
      <c r="N1027" s="141"/>
      <c r="O1027" s="141"/>
      <c r="P1027" s="141"/>
      <c r="Q1027" s="141"/>
      <c r="R1027" s="141"/>
      <c r="S1027" s="141"/>
      <c r="T1027" s="141"/>
      <c r="U1027" s="141"/>
      <c r="V1027" s="141"/>
      <c r="W1027" s="141"/>
      <c r="X1027" s="141"/>
      <c r="Y1027" s="141"/>
      <c r="Z1027" s="141"/>
      <c r="AA1027" s="141"/>
      <c r="AB1027" s="141"/>
      <c r="AC1027" s="141"/>
      <c r="AD1027" s="141"/>
      <c r="AE1027" s="141"/>
      <c r="AF1027" s="141"/>
      <c r="AG1027" s="141"/>
      <c r="AH1027" s="141"/>
      <c r="AI1027" s="141"/>
      <c r="AJ1027" s="141"/>
      <c r="AK1027" s="141"/>
      <c r="AL1027" s="141"/>
      <c r="AM1027" s="141"/>
      <c r="AN1027" s="141"/>
      <c r="AO1027" s="141"/>
      <c r="AP1027" s="141"/>
      <c r="AQ1027" s="141"/>
      <c r="AR1027" s="141"/>
      <c r="AS1027" s="141"/>
      <c r="AT1027" s="141"/>
      <c r="AU1027" s="141"/>
      <c r="AV1027" s="141"/>
      <c r="AW1027" s="141"/>
      <c r="AX1027" s="141"/>
      <c r="AY1027" s="141"/>
      <c r="AZ1027" s="141"/>
      <c r="BA1027" s="141"/>
      <c r="BB1027" s="141"/>
      <c r="BC1027" s="141"/>
      <c r="BD1027" s="141"/>
      <c r="BE1027" s="141"/>
      <c r="BF1027" s="141"/>
      <c r="BG1027" s="141"/>
      <c r="BH1027" s="141"/>
    </row>
    <row r="1028" spans="1:60" s="5" customFormat="1" ht="27.75" customHeight="1" x14ac:dyDescent="0.25">
      <c r="A1028" s="190">
        <v>44545</v>
      </c>
      <c r="B1028" s="258" t="s">
        <v>1238</v>
      </c>
      <c r="C1028" s="189" t="s">
        <v>1239</v>
      </c>
      <c r="D1028" s="259"/>
      <c r="E1028" s="255">
        <v>33660</v>
      </c>
      <c r="F1028" s="16">
        <f t="shared" si="17"/>
        <v>1105980.2300000009</v>
      </c>
      <c r="G1028" s="141"/>
      <c r="H1028" s="141"/>
      <c r="I1028" s="141"/>
      <c r="J1028" s="141"/>
      <c r="K1028" s="141"/>
      <c r="L1028" s="141"/>
      <c r="M1028" s="141"/>
      <c r="N1028" s="141"/>
      <c r="O1028" s="141"/>
      <c r="P1028" s="141"/>
      <c r="Q1028" s="141"/>
      <c r="R1028" s="141"/>
      <c r="S1028" s="141"/>
      <c r="T1028" s="141"/>
      <c r="U1028" s="141"/>
      <c r="V1028" s="141"/>
      <c r="W1028" s="141"/>
      <c r="X1028" s="141"/>
      <c r="Y1028" s="141"/>
      <c r="Z1028" s="141"/>
      <c r="AA1028" s="141"/>
      <c r="AB1028" s="141"/>
      <c r="AC1028" s="141"/>
      <c r="AD1028" s="141"/>
      <c r="AE1028" s="141"/>
      <c r="AF1028" s="141"/>
      <c r="AG1028" s="141"/>
      <c r="AH1028" s="141"/>
      <c r="AI1028" s="141"/>
      <c r="AJ1028" s="141"/>
      <c r="AK1028" s="141"/>
      <c r="AL1028" s="141"/>
      <c r="AM1028" s="141"/>
      <c r="AN1028" s="141"/>
      <c r="AO1028" s="141"/>
      <c r="AP1028" s="141"/>
      <c r="AQ1028" s="141"/>
      <c r="AR1028" s="141"/>
      <c r="AS1028" s="141"/>
      <c r="AT1028" s="141"/>
      <c r="AU1028" s="141"/>
      <c r="AV1028" s="141"/>
      <c r="AW1028" s="141"/>
      <c r="AX1028" s="141"/>
      <c r="AY1028" s="141"/>
      <c r="AZ1028" s="141"/>
      <c r="BA1028" s="141"/>
      <c r="BB1028" s="141"/>
      <c r="BC1028" s="141"/>
      <c r="BD1028" s="141"/>
      <c r="BE1028" s="141"/>
      <c r="BF1028" s="141"/>
      <c r="BG1028" s="141"/>
      <c r="BH1028" s="141"/>
    </row>
    <row r="1029" spans="1:60" s="5" customFormat="1" ht="36" customHeight="1" x14ac:dyDescent="0.25">
      <c r="A1029" s="190">
        <v>44545</v>
      </c>
      <c r="B1029" s="258" t="s">
        <v>1240</v>
      </c>
      <c r="C1029" s="189" t="s">
        <v>1241</v>
      </c>
      <c r="D1029" s="259"/>
      <c r="E1029" s="255">
        <v>17715.009999999998</v>
      </c>
      <c r="F1029" s="16">
        <f t="shared" si="17"/>
        <v>1088265.2200000009</v>
      </c>
      <c r="G1029" s="141"/>
      <c r="H1029" s="141"/>
      <c r="I1029" s="141"/>
      <c r="J1029" s="141"/>
      <c r="K1029" s="141"/>
      <c r="L1029" s="141"/>
      <c r="M1029" s="141"/>
      <c r="N1029" s="141"/>
      <c r="O1029" s="141"/>
      <c r="P1029" s="141"/>
      <c r="Q1029" s="141"/>
      <c r="R1029" s="141"/>
      <c r="S1029" s="141"/>
      <c r="T1029" s="141"/>
      <c r="U1029" s="141"/>
      <c r="V1029" s="141"/>
      <c r="W1029" s="141"/>
      <c r="X1029" s="141"/>
      <c r="Y1029" s="141"/>
      <c r="Z1029" s="141"/>
      <c r="AA1029" s="141"/>
      <c r="AB1029" s="141"/>
      <c r="AC1029" s="141"/>
      <c r="AD1029" s="141"/>
      <c r="AE1029" s="141"/>
      <c r="AF1029" s="141"/>
      <c r="AG1029" s="141"/>
      <c r="AH1029" s="141"/>
      <c r="AI1029" s="141"/>
      <c r="AJ1029" s="141"/>
      <c r="AK1029" s="141"/>
      <c r="AL1029" s="141"/>
      <c r="AM1029" s="141"/>
      <c r="AN1029" s="141"/>
      <c r="AO1029" s="141"/>
      <c r="AP1029" s="141"/>
      <c r="AQ1029" s="141"/>
      <c r="AR1029" s="141"/>
      <c r="AS1029" s="141"/>
      <c r="AT1029" s="141"/>
      <c r="AU1029" s="141"/>
      <c r="AV1029" s="141"/>
      <c r="AW1029" s="141"/>
      <c r="AX1029" s="141"/>
      <c r="AY1029" s="141"/>
      <c r="AZ1029" s="141"/>
      <c r="BA1029" s="141"/>
      <c r="BB1029" s="141"/>
      <c r="BC1029" s="141"/>
      <c r="BD1029" s="141"/>
      <c r="BE1029" s="141"/>
      <c r="BF1029" s="141"/>
      <c r="BG1029" s="141"/>
      <c r="BH1029" s="141"/>
    </row>
    <row r="1030" spans="1:60" s="5" customFormat="1" ht="33.75" customHeight="1" x14ac:dyDescent="0.25">
      <c r="A1030" s="190">
        <v>44545</v>
      </c>
      <c r="B1030" s="258" t="s">
        <v>1242</v>
      </c>
      <c r="C1030" s="189" t="s">
        <v>1243</v>
      </c>
      <c r="D1030" s="259"/>
      <c r="E1030" s="255">
        <v>25425</v>
      </c>
      <c r="F1030" s="16">
        <f t="shared" si="17"/>
        <v>1062840.2200000009</v>
      </c>
      <c r="G1030" s="141"/>
      <c r="H1030" s="141"/>
      <c r="I1030" s="141"/>
      <c r="J1030" s="141"/>
      <c r="K1030" s="141"/>
      <c r="L1030" s="141"/>
      <c r="M1030" s="141"/>
      <c r="N1030" s="141"/>
      <c r="O1030" s="141"/>
      <c r="P1030" s="141"/>
      <c r="Q1030" s="141"/>
      <c r="R1030" s="141"/>
      <c r="S1030" s="141"/>
      <c r="T1030" s="141"/>
      <c r="U1030" s="141"/>
      <c r="V1030" s="141"/>
      <c r="W1030" s="141"/>
      <c r="X1030" s="141"/>
      <c r="Y1030" s="141"/>
      <c r="Z1030" s="141"/>
      <c r="AA1030" s="141"/>
      <c r="AB1030" s="141"/>
      <c r="AC1030" s="141"/>
      <c r="AD1030" s="141"/>
      <c r="AE1030" s="141"/>
      <c r="AF1030" s="141"/>
      <c r="AG1030" s="141"/>
      <c r="AH1030" s="141"/>
      <c r="AI1030" s="141"/>
      <c r="AJ1030" s="141"/>
      <c r="AK1030" s="141"/>
      <c r="AL1030" s="141"/>
      <c r="AM1030" s="141"/>
      <c r="AN1030" s="141"/>
      <c r="AO1030" s="141"/>
      <c r="AP1030" s="141"/>
      <c r="AQ1030" s="141"/>
      <c r="AR1030" s="141"/>
      <c r="AS1030" s="141"/>
      <c r="AT1030" s="141"/>
      <c r="AU1030" s="141"/>
      <c r="AV1030" s="141"/>
      <c r="AW1030" s="141"/>
      <c r="AX1030" s="141"/>
      <c r="AY1030" s="141"/>
      <c r="AZ1030" s="141"/>
      <c r="BA1030" s="141"/>
      <c r="BB1030" s="141"/>
      <c r="BC1030" s="141"/>
      <c r="BD1030" s="141"/>
      <c r="BE1030" s="141"/>
      <c r="BF1030" s="141"/>
      <c r="BG1030" s="141"/>
      <c r="BH1030" s="141"/>
    </row>
    <row r="1031" spans="1:60" s="5" customFormat="1" ht="40.5" customHeight="1" x14ac:dyDescent="0.25">
      <c r="A1031" s="190">
        <v>44546</v>
      </c>
      <c r="B1031" s="258" t="s">
        <v>1244</v>
      </c>
      <c r="C1031" s="189" t="s">
        <v>1245</v>
      </c>
      <c r="D1031" s="263"/>
      <c r="E1031" s="255">
        <v>23730</v>
      </c>
      <c r="F1031" s="16">
        <f t="shared" si="17"/>
        <v>1039110.2200000009</v>
      </c>
      <c r="G1031" s="141"/>
      <c r="H1031" s="141"/>
      <c r="I1031" s="141"/>
      <c r="J1031" s="141"/>
      <c r="K1031" s="141"/>
      <c r="L1031" s="141"/>
      <c r="M1031" s="141"/>
      <c r="N1031" s="141"/>
      <c r="O1031" s="141"/>
      <c r="P1031" s="141"/>
      <c r="Q1031" s="141"/>
      <c r="R1031" s="141"/>
      <c r="S1031" s="141"/>
      <c r="T1031" s="141"/>
      <c r="U1031" s="141"/>
      <c r="V1031" s="141"/>
      <c r="W1031" s="141"/>
      <c r="X1031" s="141"/>
      <c r="Y1031" s="141"/>
      <c r="Z1031" s="141"/>
      <c r="AA1031" s="141"/>
      <c r="AB1031" s="141"/>
      <c r="AC1031" s="141"/>
      <c r="AD1031" s="141"/>
      <c r="AE1031" s="141"/>
      <c r="AF1031" s="141"/>
      <c r="AG1031" s="141"/>
      <c r="AH1031" s="141"/>
      <c r="AI1031" s="141"/>
      <c r="AJ1031" s="141"/>
      <c r="AK1031" s="141"/>
      <c r="AL1031" s="141"/>
      <c r="AM1031" s="141"/>
      <c r="AN1031" s="141"/>
      <c r="AO1031" s="141"/>
      <c r="AP1031" s="141"/>
      <c r="AQ1031" s="141"/>
      <c r="AR1031" s="141"/>
      <c r="AS1031" s="141"/>
      <c r="AT1031" s="141"/>
      <c r="AU1031" s="141"/>
      <c r="AV1031" s="141"/>
      <c r="AW1031" s="141"/>
      <c r="AX1031" s="141"/>
      <c r="AY1031" s="141"/>
      <c r="AZ1031" s="141"/>
      <c r="BA1031" s="141"/>
      <c r="BB1031" s="141"/>
      <c r="BC1031" s="141"/>
      <c r="BD1031" s="141"/>
      <c r="BE1031" s="141"/>
      <c r="BF1031" s="141"/>
      <c r="BG1031" s="141"/>
      <c r="BH1031" s="141"/>
    </row>
    <row r="1032" spans="1:60" s="5" customFormat="1" ht="33" customHeight="1" x14ac:dyDescent="0.25">
      <c r="A1032" s="190">
        <v>44546</v>
      </c>
      <c r="B1032" s="258" t="s">
        <v>1246</v>
      </c>
      <c r="C1032" s="189" t="s">
        <v>1247</v>
      </c>
      <c r="D1032" s="259"/>
      <c r="E1032" s="255">
        <v>19368</v>
      </c>
      <c r="F1032" s="16">
        <f t="shared" si="17"/>
        <v>1019742.2200000009</v>
      </c>
      <c r="G1032" s="141"/>
      <c r="H1032" s="141"/>
      <c r="I1032" s="141"/>
      <c r="J1032" s="141"/>
      <c r="K1032" s="141"/>
      <c r="L1032" s="141"/>
      <c r="M1032" s="141"/>
      <c r="N1032" s="141"/>
      <c r="O1032" s="141"/>
      <c r="P1032" s="141"/>
      <c r="Q1032" s="141"/>
      <c r="R1032" s="141"/>
      <c r="S1032" s="141"/>
      <c r="T1032" s="141"/>
      <c r="U1032" s="141"/>
      <c r="V1032" s="141"/>
      <c r="W1032" s="141"/>
      <c r="X1032" s="141"/>
      <c r="Y1032" s="141"/>
      <c r="Z1032" s="141"/>
      <c r="AA1032" s="141"/>
      <c r="AB1032" s="141"/>
      <c r="AC1032" s="141"/>
      <c r="AD1032" s="141"/>
      <c r="AE1032" s="141"/>
      <c r="AF1032" s="141"/>
      <c r="AG1032" s="141"/>
      <c r="AH1032" s="141"/>
      <c r="AI1032" s="141"/>
      <c r="AJ1032" s="141"/>
      <c r="AK1032" s="141"/>
      <c r="AL1032" s="141"/>
      <c r="AM1032" s="141"/>
      <c r="AN1032" s="141"/>
      <c r="AO1032" s="141"/>
      <c r="AP1032" s="141"/>
      <c r="AQ1032" s="141"/>
      <c r="AR1032" s="141"/>
      <c r="AS1032" s="141"/>
      <c r="AT1032" s="141"/>
      <c r="AU1032" s="141"/>
      <c r="AV1032" s="141"/>
      <c r="AW1032" s="141"/>
      <c r="AX1032" s="141"/>
      <c r="AY1032" s="141"/>
      <c r="AZ1032" s="141"/>
      <c r="BA1032" s="141"/>
      <c r="BB1032" s="141"/>
      <c r="BC1032" s="141"/>
      <c r="BD1032" s="141"/>
      <c r="BE1032" s="141"/>
      <c r="BF1032" s="141"/>
      <c r="BG1032" s="141"/>
      <c r="BH1032" s="141"/>
    </row>
    <row r="1033" spans="1:60" s="5" customFormat="1" ht="33" customHeight="1" x14ac:dyDescent="0.25">
      <c r="A1033" s="190">
        <v>44546</v>
      </c>
      <c r="B1033" s="258" t="s">
        <v>1248</v>
      </c>
      <c r="C1033" s="189" t="s">
        <v>1249</v>
      </c>
      <c r="D1033" s="259"/>
      <c r="E1033" s="255">
        <v>37968</v>
      </c>
      <c r="F1033" s="16">
        <f t="shared" si="17"/>
        <v>981774.2200000009</v>
      </c>
      <c r="G1033" s="141"/>
      <c r="H1033" s="141"/>
      <c r="I1033" s="141"/>
      <c r="J1033" s="141"/>
      <c r="K1033" s="141"/>
      <c r="L1033" s="141"/>
      <c r="M1033" s="141"/>
      <c r="N1033" s="141"/>
      <c r="O1033" s="141"/>
      <c r="P1033" s="141"/>
      <c r="Q1033" s="141"/>
      <c r="R1033" s="141"/>
      <c r="S1033" s="141"/>
      <c r="T1033" s="141"/>
      <c r="U1033" s="141"/>
      <c r="V1033" s="141"/>
      <c r="W1033" s="141"/>
      <c r="X1033" s="141"/>
      <c r="Y1033" s="141"/>
      <c r="Z1033" s="141"/>
      <c r="AA1033" s="141"/>
      <c r="AB1033" s="141"/>
      <c r="AC1033" s="141"/>
      <c r="AD1033" s="141"/>
      <c r="AE1033" s="141"/>
      <c r="AF1033" s="141"/>
      <c r="AG1033" s="141"/>
      <c r="AH1033" s="141"/>
      <c r="AI1033" s="141"/>
      <c r="AJ1033" s="141"/>
      <c r="AK1033" s="141"/>
      <c r="AL1033" s="141"/>
      <c r="AM1033" s="141"/>
      <c r="AN1033" s="141"/>
      <c r="AO1033" s="141"/>
      <c r="AP1033" s="141"/>
      <c r="AQ1033" s="141"/>
      <c r="AR1033" s="141"/>
      <c r="AS1033" s="141"/>
      <c r="AT1033" s="141"/>
      <c r="AU1033" s="141"/>
      <c r="AV1033" s="141"/>
      <c r="AW1033" s="141"/>
      <c r="AX1033" s="141"/>
      <c r="AY1033" s="141"/>
      <c r="AZ1033" s="141"/>
      <c r="BA1033" s="141"/>
      <c r="BB1033" s="141"/>
      <c r="BC1033" s="141"/>
      <c r="BD1033" s="141"/>
      <c r="BE1033" s="141"/>
      <c r="BF1033" s="141"/>
      <c r="BG1033" s="141"/>
      <c r="BH1033" s="141"/>
    </row>
    <row r="1034" spans="1:60" s="5" customFormat="1" ht="39.75" customHeight="1" x14ac:dyDescent="0.25">
      <c r="A1034" s="190">
        <v>44546</v>
      </c>
      <c r="B1034" s="258" t="s">
        <v>1250</v>
      </c>
      <c r="C1034" s="189" t="s">
        <v>1251</v>
      </c>
      <c r="D1034" s="259"/>
      <c r="E1034" s="255">
        <v>96840</v>
      </c>
      <c r="F1034" s="16">
        <f t="shared" si="17"/>
        <v>884934.2200000009</v>
      </c>
      <c r="G1034" s="141"/>
      <c r="H1034" s="141"/>
      <c r="I1034" s="141"/>
      <c r="J1034" s="141"/>
      <c r="K1034" s="141"/>
      <c r="L1034" s="141"/>
      <c r="M1034" s="141"/>
      <c r="N1034" s="141"/>
      <c r="O1034" s="141"/>
      <c r="P1034" s="141"/>
      <c r="Q1034" s="141"/>
      <c r="R1034" s="141"/>
      <c r="S1034" s="141"/>
      <c r="T1034" s="141"/>
      <c r="U1034" s="141"/>
      <c r="V1034" s="141"/>
      <c r="W1034" s="141"/>
      <c r="X1034" s="141"/>
      <c r="Y1034" s="141"/>
      <c r="Z1034" s="141"/>
      <c r="AA1034" s="141"/>
      <c r="AB1034" s="141"/>
      <c r="AC1034" s="141"/>
      <c r="AD1034" s="141"/>
      <c r="AE1034" s="141"/>
      <c r="AF1034" s="141"/>
      <c r="AG1034" s="141"/>
      <c r="AH1034" s="141"/>
      <c r="AI1034" s="141"/>
      <c r="AJ1034" s="141"/>
      <c r="AK1034" s="141"/>
      <c r="AL1034" s="141"/>
      <c r="AM1034" s="141"/>
      <c r="AN1034" s="141"/>
      <c r="AO1034" s="141"/>
      <c r="AP1034" s="141"/>
      <c r="AQ1034" s="141"/>
      <c r="AR1034" s="141"/>
      <c r="AS1034" s="141"/>
      <c r="AT1034" s="141"/>
      <c r="AU1034" s="141"/>
      <c r="AV1034" s="141"/>
      <c r="AW1034" s="141"/>
      <c r="AX1034" s="141"/>
      <c r="AY1034" s="141"/>
      <c r="AZ1034" s="141"/>
      <c r="BA1034" s="141"/>
      <c r="BB1034" s="141"/>
      <c r="BC1034" s="141"/>
      <c r="BD1034" s="141"/>
      <c r="BE1034" s="141"/>
      <c r="BF1034" s="141"/>
      <c r="BG1034" s="141"/>
      <c r="BH1034" s="141"/>
    </row>
    <row r="1035" spans="1:60" s="5" customFormat="1" ht="39" customHeight="1" x14ac:dyDescent="0.25">
      <c r="A1035" s="190">
        <v>44546</v>
      </c>
      <c r="B1035" s="258" t="s">
        <v>1252</v>
      </c>
      <c r="C1035" s="189" t="s">
        <v>1253</v>
      </c>
      <c r="D1035" s="259"/>
      <c r="E1035" s="255">
        <v>32280</v>
      </c>
      <c r="F1035" s="16">
        <f t="shared" si="17"/>
        <v>852654.2200000009</v>
      </c>
      <c r="G1035" s="141"/>
      <c r="H1035" s="141"/>
      <c r="I1035" s="141"/>
      <c r="J1035" s="141"/>
      <c r="K1035" s="141"/>
      <c r="L1035" s="141"/>
      <c r="M1035" s="141"/>
      <c r="N1035" s="141"/>
      <c r="O1035" s="141"/>
      <c r="P1035" s="141"/>
      <c r="Q1035" s="141"/>
      <c r="R1035" s="141"/>
      <c r="S1035" s="141"/>
      <c r="T1035" s="141"/>
      <c r="U1035" s="141"/>
      <c r="V1035" s="141"/>
      <c r="W1035" s="141"/>
      <c r="X1035" s="141"/>
      <c r="Y1035" s="141"/>
      <c r="Z1035" s="141"/>
      <c r="AA1035" s="141"/>
      <c r="AB1035" s="141"/>
      <c r="AC1035" s="141"/>
      <c r="AD1035" s="141"/>
      <c r="AE1035" s="141"/>
      <c r="AF1035" s="141"/>
      <c r="AG1035" s="141"/>
      <c r="AH1035" s="141"/>
      <c r="AI1035" s="141"/>
      <c r="AJ1035" s="141"/>
      <c r="AK1035" s="141"/>
      <c r="AL1035" s="141"/>
      <c r="AM1035" s="141"/>
      <c r="AN1035" s="141"/>
      <c r="AO1035" s="141"/>
      <c r="AP1035" s="141"/>
      <c r="AQ1035" s="141"/>
      <c r="AR1035" s="141"/>
      <c r="AS1035" s="141"/>
      <c r="AT1035" s="141"/>
      <c r="AU1035" s="141"/>
      <c r="AV1035" s="141"/>
      <c r="AW1035" s="141"/>
      <c r="AX1035" s="141"/>
      <c r="AY1035" s="141"/>
      <c r="AZ1035" s="141"/>
      <c r="BA1035" s="141"/>
      <c r="BB1035" s="141"/>
      <c r="BC1035" s="141"/>
      <c r="BD1035" s="141"/>
      <c r="BE1035" s="141"/>
      <c r="BF1035" s="141"/>
      <c r="BG1035" s="141"/>
      <c r="BH1035" s="141"/>
    </row>
    <row r="1036" spans="1:60" s="5" customFormat="1" ht="38.25" customHeight="1" x14ac:dyDescent="0.25">
      <c r="A1036" s="190">
        <v>44546</v>
      </c>
      <c r="B1036" s="258" t="s">
        <v>1254</v>
      </c>
      <c r="C1036" s="189" t="s">
        <v>1255</v>
      </c>
      <c r="D1036" s="259"/>
      <c r="E1036" s="255">
        <v>124234.89</v>
      </c>
      <c r="F1036" s="16">
        <f t="shared" si="17"/>
        <v>728419.33000000089</v>
      </c>
      <c r="G1036" s="141"/>
      <c r="H1036" s="141"/>
      <c r="I1036" s="141"/>
      <c r="J1036" s="141"/>
      <c r="K1036" s="141"/>
      <c r="L1036" s="141"/>
      <c r="M1036" s="141"/>
      <c r="N1036" s="141"/>
      <c r="O1036" s="141"/>
      <c r="P1036" s="141"/>
      <c r="Q1036" s="141"/>
      <c r="R1036" s="141"/>
      <c r="S1036" s="141"/>
      <c r="T1036" s="141"/>
      <c r="U1036" s="141"/>
      <c r="V1036" s="141"/>
      <c r="W1036" s="141"/>
      <c r="X1036" s="141"/>
      <c r="Y1036" s="141"/>
      <c r="Z1036" s="141"/>
      <c r="AA1036" s="141"/>
      <c r="AB1036" s="141"/>
      <c r="AC1036" s="141"/>
      <c r="AD1036" s="141"/>
      <c r="AE1036" s="141"/>
      <c r="AF1036" s="141"/>
      <c r="AG1036" s="141"/>
      <c r="AH1036" s="141"/>
      <c r="AI1036" s="141"/>
      <c r="AJ1036" s="141"/>
      <c r="AK1036" s="141"/>
      <c r="AL1036" s="141"/>
      <c r="AM1036" s="141"/>
      <c r="AN1036" s="141"/>
      <c r="AO1036" s="141"/>
      <c r="AP1036" s="141"/>
      <c r="AQ1036" s="141"/>
      <c r="AR1036" s="141"/>
      <c r="AS1036" s="141"/>
      <c r="AT1036" s="141"/>
      <c r="AU1036" s="141"/>
      <c r="AV1036" s="141"/>
      <c r="AW1036" s="141"/>
      <c r="AX1036" s="141"/>
      <c r="AY1036" s="141"/>
      <c r="AZ1036" s="141"/>
      <c r="BA1036" s="141"/>
      <c r="BB1036" s="141"/>
      <c r="BC1036" s="141"/>
      <c r="BD1036" s="141"/>
      <c r="BE1036" s="141"/>
      <c r="BF1036" s="141"/>
      <c r="BG1036" s="141"/>
      <c r="BH1036" s="141"/>
    </row>
    <row r="1037" spans="1:60" s="5" customFormat="1" ht="36" customHeight="1" x14ac:dyDescent="0.25">
      <c r="A1037" s="190">
        <v>44546</v>
      </c>
      <c r="B1037" s="258" t="s">
        <v>1256</v>
      </c>
      <c r="C1037" s="189" t="s">
        <v>1257</v>
      </c>
      <c r="D1037" s="264"/>
      <c r="E1037" s="265">
        <v>14850</v>
      </c>
      <c r="F1037" s="16">
        <f t="shared" si="17"/>
        <v>713569.33000000089</v>
      </c>
      <c r="G1037" s="141"/>
      <c r="H1037" s="141"/>
      <c r="I1037" s="141"/>
      <c r="J1037" s="141"/>
      <c r="K1037" s="141"/>
      <c r="L1037" s="141"/>
      <c r="M1037" s="141"/>
      <c r="N1037" s="141"/>
      <c r="O1037" s="141"/>
      <c r="P1037" s="141"/>
      <c r="Q1037" s="141"/>
      <c r="R1037" s="141"/>
      <c r="S1037" s="141"/>
      <c r="T1037" s="141"/>
      <c r="U1037" s="141"/>
      <c r="V1037" s="141"/>
      <c r="W1037" s="141"/>
      <c r="X1037" s="141"/>
      <c r="Y1037" s="141"/>
      <c r="Z1037" s="141"/>
      <c r="AA1037" s="141"/>
      <c r="AB1037" s="141"/>
      <c r="AC1037" s="141"/>
      <c r="AD1037" s="141"/>
      <c r="AE1037" s="141"/>
      <c r="AF1037" s="141"/>
      <c r="AG1037" s="141"/>
      <c r="AH1037" s="141"/>
      <c r="AI1037" s="141"/>
      <c r="AJ1037" s="141"/>
      <c r="AK1037" s="141"/>
      <c r="AL1037" s="141"/>
      <c r="AM1037" s="141"/>
      <c r="AN1037" s="141"/>
      <c r="AO1037" s="141"/>
      <c r="AP1037" s="141"/>
      <c r="AQ1037" s="141"/>
      <c r="AR1037" s="141"/>
      <c r="AS1037" s="141"/>
      <c r="AT1037" s="141"/>
      <c r="AU1037" s="141"/>
      <c r="AV1037" s="141"/>
      <c r="AW1037" s="141"/>
      <c r="AX1037" s="141"/>
      <c r="AY1037" s="141"/>
      <c r="AZ1037" s="141"/>
      <c r="BA1037" s="141"/>
      <c r="BB1037" s="141"/>
      <c r="BC1037" s="141"/>
      <c r="BD1037" s="141"/>
      <c r="BE1037" s="141"/>
      <c r="BF1037" s="141"/>
      <c r="BG1037" s="141"/>
      <c r="BH1037" s="141"/>
    </row>
    <row r="1038" spans="1:60" s="5" customFormat="1" ht="33" customHeight="1" x14ac:dyDescent="0.25">
      <c r="A1038" s="266">
        <v>44546</v>
      </c>
      <c r="B1038" s="267" t="s">
        <v>1258</v>
      </c>
      <c r="C1038" s="268" t="s">
        <v>1259</v>
      </c>
      <c r="D1038" s="269"/>
      <c r="E1038" s="270">
        <v>7236</v>
      </c>
      <c r="F1038" s="16">
        <f t="shared" si="17"/>
        <v>706333.33000000089</v>
      </c>
      <c r="G1038" s="141"/>
      <c r="H1038" s="141"/>
      <c r="I1038" s="141"/>
      <c r="J1038" s="141"/>
      <c r="K1038" s="141"/>
      <c r="L1038" s="141"/>
      <c r="M1038" s="141"/>
      <c r="N1038" s="141"/>
      <c r="O1038" s="141"/>
      <c r="P1038" s="141"/>
      <c r="Q1038" s="141"/>
      <c r="R1038" s="141"/>
      <c r="S1038" s="141"/>
      <c r="T1038" s="141"/>
      <c r="U1038" s="141"/>
      <c r="V1038" s="141"/>
      <c r="W1038" s="141"/>
      <c r="X1038" s="141"/>
      <c r="Y1038" s="141"/>
      <c r="Z1038" s="141"/>
      <c r="AA1038" s="141"/>
      <c r="AB1038" s="141"/>
      <c r="AC1038" s="141"/>
      <c r="AD1038" s="141"/>
      <c r="AE1038" s="141"/>
      <c r="AF1038" s="141"/>
      <c r="AG1038" s="141"/>
      <c r="AH1038" s="141"/>
      <c r="AI1038" s="141"/>
      <c r="AJ1038" s="141"/>
      <c r="AK1038" s="141"/>
      <c r="AL1038" s="141"/>
      <c r="AM1038" s="141"/>
      <c r="AN1038" s="141"/>
      <c r="AO1038" s="141"/>
      <c r="AP1038" s="141"/>
      <c r="AQ1038" s="141"/>
      <c r="AR1038" s="141"/>
      <c r="AS1038" s="141"/>
      <c r="AT1038" s="141"/>
      <c r="AU1038" s="141"/>
      <c r="AV1038" s="141"/>
      <c r="AW1038" s="141"/>
      <c r="AX1038" s="141"/>
      <c r="AY1038" s="141"/>
      <c r="AZ1038" s="141"/>
      <c r="BA1038" s="141"/>
      <c r="BB1038" s="141"/>
      <c r="BC1038" s="141"/>
      <c r="BD1038" s="141"/>
      <c r="BE1038" s="141"/>
      <c r="BF1038" s="141"/>
      <c r="BG1038" s="141"/>
      <c r="BH1038" s="141"/>
    </row>
    <row r="1039" spans="1:60" s="5" customFormat="1" ht="33" customHeight="1" x14ac:dyDescent="0.25">
      <c r="A1039" s="271">
        <v>44547</v>
      </c>
      <c r="B1039" s="272" t="s">
        <v>1260</v>
      </c>
      <c r="C1039" s="189" t="s">
        <v>1261</v>
      </c>
      <c r="D1039" s="264"/>
      <c r="E1039" s="273">
        <v>178983.67</v>
      </c>
      <c r="F1039" s="16">
        <f t="shared" si="17"/>
        <v>527349.66000000085</v>
      </c>
      <c r="G1039" s="141"/>
      <c r="H1039" s="141"/>
      <c r="I1039" s="141"/>
      <c r="J1039" s="141"/>
      <c r="K1039" s="141"/>
      <c r="L1039" s="141"/>
      <c r="M1039" s="141"/>
      <c r="N1039" s="141"/>
      <c r="O1039" s="141"/>
      <c r="P1039" s="141"/>
      <c r="Q1039" s="141"/>
      <c r="R1039" s="141"/>
      <c r="S1039" s="141"/>
      <c r="T1039" s="141"/>
      <c r="U1039" s="141"/>
      <c r="V1039" s="141"/>
      <c r="W1039" s="141"/>
      <c r="X1039" s="141"/>
      <c r="Y1039" s="141"/>
      <c r="Z1039" s="141"/>
      <c r="AA1039" s="141"/>
      <c r="AB1039" s="141"/>
      <c r="AC1039" s="141"/>
      <c r="AD1039" s="141"/>
      <c r="AE1039" s="141"/>
      <c r="AF1039" s="141"/>
      <c r="AG1039" s="141"/>
      <c r="AH1039" s="141"/>
      <c r="AI1039" s="141"/>
      <c r="AJ1039" s="141"/>
      <c r="AK1039" s="141"/>
      <c r="AL1039" s="141"/>
      <c r="AM1039" s="141"/>
      <c r="AN1039" s="141"/>
      <c r="AO1039" s="141"/>
      <c r="AP1039" s="141"/>
      <c r="AQ1039" s="141"/>
      <c r="AR1039" s="141"/>
      <c r="AS1039" s="141"/>
      <c r="AT1039" s="141"/>
      <c r="AU1039" s="141"/>
      <c r="AV1039" s="141"/>
      <c r="AW1039" s="141"/>
      <c r="AX1039" s="141"/>
      <c r="AY1039" s="141"/>
      <c r="AZ1039" s="141"/>
      <c r="BA1039" s="141"/>
      <c r="BB1039" s="141"/>
      <c r="BC1039" s="141"/>
      <c r="BD1039" s="141"/>
      <c r="BE1039" s="141"/>
      <c r="BF1039" s="141"/>
      <c r="BG1039" s="141"/>
      <c r="BH1039" s="141"/>
    </row>
    <row r="1040" spans="1:60" s="5" customFormat="1" ht="34.5" customHeight="1" x14ac:dyDescent="0.25">
      <c r="A1040" s="271">
        <v>44551</v>
      </c>
      <c r="B1040" s="272" t="s">
        <v>1262</v>
      </c>
      <c r="C1040" s="189" t="s">
        <v>1263</v>
      </c>
      <c r="D1040" s="264"/>
      <c r="E1040" s="255">
        <v>15840</v>
      </c>
      <c r="F1040" s="16">
        <f t="shared" si="17"/>
        <v>511509.66000000085</v>
      </c>
      <c r="G1040" s="141"/>
      <c r="H1040" s="141"/>
      <c r="I1040" s="141"/>
      <c r="J1040" s="141"/>
      <c r="K1040" s="141"/>
      <c r="L1040" s="141"/>
      <c r="M1040" s="141"/>
      <c r="N1040" s="141"/>
      <c r="O1040" s="141"/>
      <c r="P1040" s="141"/>
      <c r="Q1040" s="141"/>
      <c r="R1040" s="141"/>
      <c r="S1040" s="141"/>
      <c r="T1040" s="141"/>
      <c r="U1040" s="141"/>
      <c r="V1040" s="141"/>
      <c r="W1040" s="141"/>
      <c r="X1040" s="141"/>
      <c r="Y1040" s="141"/>
      <c r="Z1040" s="141"/>
      <c r="AA1040" s="141"/>
      <c r="AB1040" s="141"/>
      <c r="AC1040" s="141"/>
      <c r="AD1040" s="141"/>
      <c r="AE1040" s="141"/>
      <c r="AF1040" s="141"/>
      <c r="AG1040" s="141"/>
      <c r="AH1040" s="141"/>
      <c r="AI1040" s="141"/>
      <c r="AJ1040" s="141"/>
      <c r="AK1040" s="141"/>
      <c r="AL1040" s="141"/>
      <c r="AM1040" s="141"/>
      <c r="AN1040" s="141"/>
      <c r="AO1040" s="141"/>
      <c r="AP1040" s="141"/>
      <c r="AQ1040" s="141"/>
      <c r="AR1040" s="141"/>
      <c r="AS1040" s="141"/>
      <c r="AT1040" s="141"/>
      <c r="AU1040" s="141"/>
      <c r="AV1040" s="141"/>
      <c r="AW1040" s="141"/>
      <c r="AX1040" s="141"/>
      <c r="AY1040" s="141"/>
      <c r="AZ1040" s="141"/>
      <c r="BA1040" s="141"/>
      <c r="BB1040" s="141"/>
      <c r="BC1040" s="141"/>
      <c r="BD1040" s="141"/>
      <c r="BE1040" s="141"/>
      <c r="BF1040" s="141"/>
      <c r="BG1040" s="141"/>
      <c r="BH1040" s="141"/>
    </row>
    <row r="1041" spans="1:60" s="5" customFormat="1" ht="33.75" customHeight="1" x14ac:dyDescent="0.25">
      <c r="A1041" s="271">
        <v>44551</v>
      </c>
      <c r="B1041" s="272" t="s">
        <v>1264</v>
      </c>
      <c r="C1041" s="189" t="s">
        <v>1265</v>
      </c>
      <c r="D1041" s="264"/>
      <c r="E1041" s="255">
        <v>18000</v>
      </c>
      <c r="F1041" s="16">
        <f t="shared" si="17"/>
        <v>493509.66000000085</v>
      </c>
      <c r="G1041" s="141"/>
      <c r="H1041" s="141"/>
      <c r="I1041" s="141"/>
      <c r="J1041" s="141"/>
      <c r="K1041" s="141"/>
      <c r="L1041" s="141"/>
      <c r="M1041" s="141"/>
      <c r="N1041" s="141"/>
      <c r="O1041" s="141"/>
      <c r="P1041" s="141"/>
      <c r="Q1041" s="141"/>
      <c r="R1041" s="141"/>
      <c r="S1041" s="141"/>
      <c r="T1041" s="141"/>
      <c r="U1041" s="141"/>
      <c r="V1041" s="141"/>
      <c r="W1041" s="141"/>
      <c r="X1041" s="141"/>
      <c r="Y1041" s="141"/>
      <c r="Z1041" s="141"/>
      <c r="AA1041" s="141"/>
      <c r="AB1041" s="141"/>
      <c r="AC1041" s="141"/>
      <c r="AD1041" s="141"/>
      <c r="AE1041" s="141"/>
      <c r="AF1041" s="141"/>
      <c r="AG1041" s="141"/>
      <c r="AH1041" s="141"/>
      <c r="AI1041" s="141"/>
      <c r="AJ1041" s="141"/>
      <c r="AK1041" s="141"/>
      <c r="AL1041" s="141"/>
      <c r="AM1041" s="141"/>
      <c r="AN1041" s="141"/>
      <c r="AO1041" s="141"/>
      <c r="AP1041" s="141"/>
      <c r="AQ1041" s="141"/>
      <c r="AR1041" s="141"/>
      <c r="AS1041" s="141"/>
      <c r="AT1041" s="141"/>
      <c r="AU1041" s="141"/>
      <c r="AV1041" s="141"/>
      <c r="AW1041" s="141"/>
      <c r="AX1041" s="141"/>
      <c r="AY1041" s="141"/>
      <c r="AZ1041" s="141"/>
      <c r="BA1041" s="141"/>
      <c r="BB1041" s="141"/>
      <c r="BC1041" s="141"/>
      <c r="BD1041" s="141"/>
      <c r="BE1041" s="141"/>
      <c r="BF1041" s="141"/>
      <c r="BG1041" s="141"/>
      <c r="BH1041" s="141"/>
    </row>
    <row r="1042" spans="1:60" s="5" customFormat="1" ht="33" customHeight="1" x14ac:dyDescent="0.25">
      <c r="A1042" s="271">
        <v>44551</v>
      </c>
      <c r="B1042" s="272" t="s">
        <v>1266</v>
      </c>
      <c r="C1042" s="189" t="s">
        <v>1267</v>
      </c>
      <c r="D1042" s="264"/>
      <c r="E1042" s="255">
        <v>25200</v>
      </c>
      <c r="F1042" s="16">
        <f t="shared" si="17"/>
        <v>468309.66000000085</v>
      </c>
      <c r="G1042" s="141"/>
      <c r="H1042" s="141"/>
      <c r="I1042" s="141"/>
      <c r="J1042" s="141"/>
      <c r="K1042" s="141"/>
      <c r="L1042" s="141"/>
      <c r="M1042" s="141"/>
      <c r="N1042" s="141"/>
      <c r="O1042" s="141"/>
      <c r="P1042" s="141"/>
      <c r="Q1042" s="141"/>
      <c r="R1042" s="141"/>
      <c r="S1042" s="141"/>
      <c r="T1042" s="141"/>
      <c r="U1042" s="141"/>
      <c r="V1042" s="141"/>
      <c r="W1042" s="141"/>
      <c r="X1042" s="141"/>
      <c r="Y1042" s="141"/>
      <c r="Z1042" s="141"/>
      <c r="AA1042" s="141"/>
      <c r="AB1042" s="141"/>
      <c r="AC1042" s="141"/>
      <c r="AD1042" s="141"/>
      <c r="AE1042" s="141"/>
      <c r="AF1042" s="141"/>
      <c r="AG1042" s="141"/>
      <c r="AH1042" s="141"/>
      <c r="AI1042" s="141"/>
      <c r="AJ1042" s="141"/>
      <c r="AK1042" s="141"/>
      <c r="AL1042" s="141"/>
      <c r="AM1042" s="141"/>
      <c r="AN1042" s="141"/>
      <c r="AO1042" s="141"/>
      <c r="AP1042" s="141"/>
      <c r="AQ1042" s="141"/>
      <c r="AR1042" s="141"/>
      <c r="AS1042" s="141"/>
      <c r="AT1042" s="141"/>
      <c r="AU1042" s="141"/>
      <c r="AV1042" s="141"/>
      <c r="AW1042" s="141"/>
      <c r="AX1042" s="141"/>
      <c r="AY1042" s="141"/>
      <c r="AZ1042" s="141"/>
      <c r="BA1042" s="141"/>
      <c r="BB1042" s="141"/>
      <c r="BC1042" s="141"/>
      <c r="BD1042" s="141"/>
      <c r="BE1042" s="141"/>
      <c r="BF1042" s="141"/>
      <c r="BG1042" s="141"/>
      <c r="BH1042" s="141"/>
    </row>
    <row r="1043" spans="1:60" s="5" customFormat="1" ht="32.25" customHeight="1" x14ac:dyDescent="0.25">
      <c r="A1043" s="271">
        <v>44551</v>
      </c>
      <c r="B1043" s="272" t="s">
        <v>1268</v>
      </c>
      <c r="C1043" s="189" t="s">
        <v>1269</v>
      </c>
      <c r="D1043" s="264"/>
      <c r="E1043" s="255">
        <v>62071.44</v>
      </c>
      <c r="F1043" s="16">
        <f t="shared" si="17"/>
        <v>406238.22000000085</v>
      </c>
      <c r="G1043" s="141"/>
      <c r="H1043" s="141"/>
      <c r="I1043" s="141"/>
      <c r="J1043" s="141"/>
      <c r="K1043" s="141"/>
      <c r="L1043" s="141"/>
      <c r="M1043" s="141"/>
      <c r="N1043" s="141"/>
      <c r="O1043" s="141"/>
      <c r="P1043" s="141"/>
      <c r="Q1043" s="141"/>
      <c r="R1043" s="141"/>
      <c r="S1043" s="141"/>
      <c r="T1043" s="141"/>
      <c r="U1043" s="141"/>
      <c r="V1043" s="141"/>
      <c r="W1043" s="141"/>
      <c r="X1043" s="141"/>
      <c r="Y1043" s="141"/>
      <c r="Z1043" s="141"/>
      <c r="AA1043" s="141"/>
      <c r="AB1043" s="141"/>
      <c r="AC1043" s="141"/>
      <c r="AD1043" s="141"/>
      <c r="AE1043" s="141"/>
      <c r="AF1043" s="141"/>
      <c r="AG1043" s="141"/>
      <c r="AH1043" s="141"/>
      <c r="AI1043" s="141"/>
      <c r="AJ1043" s="141"/>
      <c r="AK1043" s="141"/>
      <c r="AL1043" s="141"/>
      <c r="AM1043" s="141"/>
      <c r="AN1043" s="141"/>
      <c r="AO1043" s="141"/>
      <c r="AP1043" s="141"/>
      <c r="AQ1043" s="141"/>
      <c r="AR1043" s="141"/>
      <c r="AS1043" s="141"/>
      <c r="AT1043" s="141"/>
      <c r="AU1043" s="141"/>
      <c r="AV1043" s="141"/>
      <c r="AW1043" s="141"/>
      <c r="AX1043" s="141"/>
      <c r="AY1043" s="141"/>
      <c r="AZ1043" s="141"/>
      <c r="BA1043" s="141"/>
      <c r="BB1043" s="141"/>
      <c r="BC1043" s="141"/>
      <c r="BD1043" s="141"/>
      <c r="BE1043" s="141"/>
      <c r="BF1043" s="141"/>
      <c r="BG1043" s="141"/>
      <c r="BH1043" s="141"/>
    </row>
    <row r="1044" spans="1:60" s="5" customFormat="1" ht="26.25" customHeight="1" x14ac:dyDescent="0.25">
      <c r="A1044" s="271">
        <v>44551</v>
      </c>
      <c r="B1044" s="272" t="s">
        <v>1270</v>
      </c>
      <c r="C1044" s="189" t="s">
        <v>1271</v>
      </c>
      <c r="D1044" s="264"/>
      <c r="E1044" s="255">
        <v>54150</v>
      </c>
      <c r="F1044" s="16">
        <f t="shared" si="17"/>
        <v>352088.22000000085</v>
      </c>
      <c r="G1044" s="141"/>
      <c r="H1044" s="141"/>
      <c r="I1044" s="141"/>
      <c r="J1044" s="141"/>
      <c r="K1044" s="141"/>
      <c r="L1044" s="141"/>
      <c r="M1044" s="141"/>
      <c r="N1044" s="141"/>
      <c r="O1044" s="141"/>
      <c r="P1044" s="141"/>
      <c r="Q1044" s="141"/>
      <c r="R1044" s="141"/>
      <c r="S1044" s="141"/>
      <c r="T1044" s="141"/>
      <c r="U1044" s="141"/>
      <c r="V1044" s="141"/>
      <c r="W1044" s="141"/>
      <c r="X1044" s="141"/>
      <c r="Y1044" s="141"/>
      <c r="Z1044" s="141"/>
      <c r="AA1044" s="141"/>
      <c r="AB1044" s="141"/>
      <c r="AC1044" s="141"/>
      <c r="AD1044" s="141"/>
      <c r="AE1044" s="141"/>
      <c r="AF1044" s="141"/>
      <c r="AG1044" s="141"/>
      <c r="AH1044" s="141"/>
      <c r="AI1044" s="141"/>
      <c r="AJ1044" s="141"/>
      <c r="AK1044" s="141"/>
      <c r="AL1044" s="141"/>
      <c r="AM1044" s="141"/>
      <c r="AN1044" s="141"/>
      <c r="AO1044" s="141"/>
      <c r="AP1044" s="141"/>
      <c r="AQ1044" s="141"/>
      <c r="AR1044" s="141"/>
      <c r="AS1044" s="141"/>
      <c r="AT1044" s="141"/>
      <c r="AU1044" s="141"/>
      <c r="AV1044" s="141"/>
      <c r="AW1044" s="141"/>
      <c r="AX1044" s="141"/>
      <c r="AY1044" s="141"/>
      <c r="AZ1044" s="141"/>
      <c r="BA1044" s="141"/>
      <c r="BB1044" s="141"/>
      <c r="BC1044" s="141"/>
      <c r="BD1044" s="141"/>
      <c r="BE1044" s="141"/>
      <c r="BF1044" s="141"/>
      <c r="BG1044" s="141"/>
      <c r="BH1044" s="141"/>
    </row>
    <row r="1045" spans="1:60" s="5" customFormat="1" ht="35.25" customHeight="1" x14ac:dyDescent="0.25">
      <c r="A1045" s="274">
        <v>44551</v>
      </c>
      <c r="B1045" s="275" t="s">
        <v>1272</v>
      </c>
      <c r="C1045" s="268" t="s">
        <v>1273</v>
      </c>
      <c r="D1045" s="269"/>
      <c r="E1045" s="276">
        <v>69350</v>
      </c>
      <c r="F1045" s="16">
        <f t="shared" si="17"/>
        <v>282738.22000000085</v>
      </c>
      <c r="G1045" s="141"/>
      <c r="H1045" s="141"/>
      <c r="I1045" s="141"/>
      <c r="J1045" s="141"/>
      <c r="K1045" s="141"/>
      <c r="L1045" s="141"/>
      <c r="M1045" s="141"/>
      <c r="N1045" s="141"/>
      <c r="O1045" s="141"/>
      <c r="P1045" s="141"/>
      <c r="Q1045" s="141"/>
      <c r="R1045" s="141"/>
      <c r="S1045" s="141"/>
      <c r="T1045" s="141"/>
      <c r="U1045" s="141"/>
      <c r="V1045" s="141"/>
      <c r="W1045" s="141"/>
      <c r="X1045" s="141"/>
      <c r="Y1045" s="141"/>
      <c r="Z1045" s="141"/>
      <c r="AA1045" s="141"/>
      <c r="AB1045" s="141"/>
      <c r="AC1045" s="141"/>
      <c r="AD1045" s="141"/>
      <c r="AE1045" s="141"/>
      <c r="AF1045" s="141"/>
      <c r="AG1045" s="141"/>
      <c r="AH1045" s="141"/>
      <c r="AI1045" s="141"/>
      <c r="AJ1045" s="141"/>
      <c r="AK1045" s="141"/>
      <c r="AL1045" s="141"/>
      <c r="AM1045" s="141"/>
      <c r="AN1045" s="141"/>
      <c r="AO1045" s="141"/>
      <c r="AP1045" s="141"/>
      <c r="AQ1045" s="141"/>
      <c r="AR1045" s="141"/>
      <c r="AS1045" s="141"/>
      <c r="AT1045" s="141"/>
      <c r="AU1045" s="141"/>
      <c r="AV1045" s="141"/>
      <c r="AW1045" s="141"/>
      <c r="AX1045" s="141"/>
      <c r="AY1045" s="141"/>
      <c r="AZ1045" s="141"/>
      <c r="BA1045" s="141"/>
      <c r="BB1045" s="141"/>
      <c r="BC1045" s="141"/>
      <c r="BD1045" s="141"/>
      <c r="BE1045" s="141"/>
      <c r="BF1045" s="141"/>
      <c r="BG1045" s="141"/>
      <c r="BH1045" s="141"/>
    </row>
    <row r="1046" spans="1:60" s="5" customFormat="1" ht="36" customHeight="1" x14ac:dyDescent="0.25">
      <c r="A1046" s="274">
        <v>44552</v>
      </c>
      <c r="B1046" s="258" t="s">
        <v>1274</v>
      </c>
      <c r="C1046" s="189" t="s">
        <v>1275</v>
      </c>
      <c r="D1046" s="264"/>
      <c r="E1046" s="255">
        <v>18000</v>
      </c>
      <c r="F1046" s="16">
        <f t="shared" si="17"/>
        <v>264738.22000000085</v>
      </c>
      <c r="G1046" s="141"/>
      <c r="H1046" s="141"/>
      <c r="I1046" s="141"/>
      <c r="J1046" s="141"/>
      <c r="K1046" s="141"/>
      <c r="L1046" s="141"/>
      <c r="M1046" s="141"/>
      <c r="N1046" s="141"/>
      <c r="O1046" s="141"/>
      <c r="P1046" s="141"/>
      <c r="Q1046" s="141"/>
      <c r="R1046" s="141"/>
      <c r="S1046" s="141"/>
      <c r="T1046" s="141"/>
      <c r="U1046" s="141"/>
      <c r="V1046" s="141"/>
      <c r="W1046" s="141"/>
      <c r="X1046" s="141"/>
      <c r="Y1046" s="141"/>
      <c r="Z1046" s="141"/>
      <c r="AA1046" s="141"/>
      <c r="AB1046" s="141"/>
      <c r="AC1046" s="141"/>
      <c r="AD1046" s="141"/>
      <c r="AE1046" s="141"/>
      <c r="AF1046" s="141"/>
      <c r="AG1046" s="141"/>
      <c r="AH1046" s="141"/>
      <c r="AI1046" s="141"/>
      <c r="AJ1046" s="141"/>
      <c r="AK1046" s="141"/>
      <c r="AL1046" s="141"/>
      <c r="AM1046" s="141"/>
      <c r="AN1046" s="141"/>
      <c r="AO1046" s="141"/>
      <c r="AP1046" s="141"/>
      <c r="AQ1046" s="141"/>
      <c r="AR1046" s="141"/>
      <c r="AS1046" s="141"/>
      <c r="AT1046" s="141"/>
      <c r="AU1046" s="141"/>
      <c r="AV1046" s="141"/>
      <c r="AW1046" s="141"/>
      <c r="AX1046" s="141"/>
      <c r="AY1046" s="141"/>
      <c r="AZ1046" s="141"/>
      <c r="BA1046" s="141"/>
      <c r="BB1046" s="141"/>
      <c r="BC1046" s="141"/>
      <c r="BD1046" s="141"/>
      <c r="BE1046" s="141"/>
      <c r="BF1046" s="141"/>
      <c r="BG1046" s="141"/>
      <c r="BH1046" s="141"/>
    </row>
    <row r="1047" spans="1:60" s="5" customFormat="1" ht="35.25" customHeight="1" x14ac:dyDescent="0.25">
      <c r="A1047" s="274">
        <v>44558</v>
      </c>
      <c r="B1047" s="258" t="s">
        <v>1276</v>
      </c>
      <c r="C1047" s="189" t="s">
        <v>1277</v>
      </c>
      <c r="D1047" s="264"/>
      <c r="E1047" s="255">
        <v>178789.32</v>
      </c>
      <c r="F1047" s="16">
        <f t="shared" si="17"/>
        <v>85948.900000000838</v>
      </c>
      <c r="G1047" s="141"/>
      <c r="H1047" s="141"/>
      <c r="I1047" s="141"/>
      <c r="J1047" s="141"/>
      <c r="K1047" s="141"/>
      <c r="L1047" s="141"/>
      <c r="M1047" s="141"/>
      <c r="N1047" s="141"/>
      <c r="O1047" s="141"/>
      <c r="P1047" s="141"/>
      <c r="Q1047" s="141"/>
      <c r="R1047" s="141"/>
      <c r="S1047" s="141"/>
      <c r="T1047" s="141"/>
      <c r="U1047" s="141"/>
      <c r="V1047" s="141"/>
      <c r="W1047" s="141"/>
      <c r="X1047" s="141"/>
      <c r="Y1047" s="141"/>
      <c r="Z1047" s="141"/>
      <c r="AA1047" s="141"/>
      <c r="AB1047" s="141"/>
      <c r="AC1047" s="141"/>
      <c r="AD1047" s="141"/>
      <c r="AE1047" s="141"/>
      <c r="AF1047" s="141"/>
      <c r="AG1047" s="141"/>
      <c r="AH1047" s="141"/>
      <c r="AI1047" s="141"/>
      <c r="AJ1047" s="141"/>
      <c r="AK1047" s="141"/>
      <c r="AL1047" s="141"/>
      <c r="AM1047" s="141"/>
      <c r="AN1047" s="141"/>
      <c r="AO1047" s="141"/>
      <c r="AP1047" s="141"/>
      <c r="AQ1047" s="141"/>
      <c r="AR1047" s="141"/>
      <c r="AS1047" s="141"/>
      <c r="AT1047" s="141"/>
      <c r="AU1047" s="141"/>
      <c r="AV1047" s="141"/>
      <c r="AW1047" s="141"/>
      <c r="AX1047" s="141"/>
      <c r="AY1047" s="141"/>
      <c r="AZ1047" s="141"/>
      <c r="BA1047" s="141"/>
      <c r="BB1047" s="141"/>
      <c r="BC1047" s="141"/>
      <c r="BD1047" s="141"/>
      <c r="BE1047" s="141"/>
      <c r="BF1047" s="141"/>
      <c r="BG1047" s="141"/>
      <c r="BH1047" s="141"/>
    </row>
    <row r="1048" spans="1:60" ht="40.5" customHeight="1" x14ac:dyDescent="0.25">
      <c r="A1048" s="271">
        <v>44558</v>
      </c>
      <c r="B1048" s="258" t="s">
        <v>1278</v>
      </c>
      <c r="C1048" s="189" t="s">
        <v>1279</v>
      </c>
      <c r="D1048" s="264"/>
      <c r="E1048" s="255">
        <v>83349.990000000005</v>
      </c>
      <c r="F1048" s="16">
        <f t="shared" si="17"/>
        <v>2598.910000000833</v>
      </c>
    </row>
    <row r="1049" spans="1:60" ht="15" x14ac:dyDescent="0.25">
      <c r="A1049" s="277"/>
      <c r="B1049" s="213"/>
      <c r="C1049" s="213"/>
      <c r="D1049" s="278"/>
      <c r="E1049" s="216"/>
      <c r="F1049" s="217"/>
      <c r="G1049" s="111"/>
    </row>
    <row r="1050" spans="1:60" ht="15" x14ac:dyDescent="0.25">
      <c r="A1050" s="277"/>
      <c r="B1050" s="213"/>
      <c r="C1050" s="213"/>
      <c r="D1050" s="278"/>
      <c r="E1050" s="216"/>
      <c r="F1050" s="217"/>
      <c r="G1050" s="111"/>
    </row>
    <row r="1051" spans="1:60" ht="15" x14ac:dyDescent="0.25">
      <c r="A1051" s="277"/>
      <c r="B1051" s="213"/>
      <c r="C1051" s="213"/>
      <c r="D1051" s="278"/>
      <c r="E1051" s="216"/>
      <c r="F1051" s="217"/>
      <c r="G1051" s="111"/>
    </row>
    <row r="1052" spans="1:60" ht="15" x14ac:dyDescent="0.25">
      <c r="A1052" s="277"/>
      <c r="B1052" s="213"/>
      <c r="C1052" s="213"/>
      <c r="D1052" s="278"/>
      <c r="E1052" s="216"/>
      <c r="F1052" s="217"/>
      <c r="G1052" s="111"/>
    </row>
    <row r="1053" spans="1:60" ht="15" x14ac:dyDescent="0.25">
      <c r="A1053" s="277"/>
      <c r="B1053" s="213"/>
      <c r="C1053" s="213"/>
      <c r="D1053" s="278"/>
      <c r="E1053" s="216"/>
      <c r="F1053" s="217"/>
      <c r="G1053" s="111"/>
    </row>
    <row r="1054" spans="1:60" ht="15" x14ac:dyDescent="0.25">
      <c r="A1054" s="277"/>
      <c r="B1054" s="213"/>
      <c r="C1054" s="213"/>
      <c r="D1054" s="278"/>
      <c r="E1054" s="216"/>
      <c r="F1054" s="217"/>
      <c r="G1054" s="111"/>
    </row>
    <row r="1055" spans="1:60" ht="15" x14ac:dyDescent="0.25">
      <c r="A1055" s="277"/>
      <c r="B1055" s="213"/>
      <c r="C1055" s="213"/>
      <c r="D1055" s="278"/>
      <c r="E1055" s="216"/>
      <c r="F1055" s="217"/>
      <c r="G1055" s="111"/>
    </row>
    <row r="1056" spans="1:60" ht="15" x14ac:dyDescent="0.25">
      <c r="A1056" s="277"/>
      <c r="B1056" s="213"/>
      <c r="C1056" s="213"/>
      <c r="D1056" s="278"/>
      <c r="E1056" s="216"/>
      <c r="F1056" s="217"/>
      <c r="G1056" s="111"/>
    </row>
    <row r="1057" spans="1:7" ht="15" x14ac:dyDescent="0.25">
      <c r="A1057" s="277"/>
      <c r="B1057" s="213"/>
      <c r="C1057" s="213"/>
      <c r="D1057" s="278"/>
      <c r="E1057" s="216"/>
      <c r="F1057" s="217"/>
      <c r="G1057" s="111"/>
    </row>
    <row r="1058" spans="1:7" ht="15" x14ac:dyDescent="0.25">
      <c r="A1058" s="277"/>
      <c r="B1058" s="213"/>
      <c r="C1058" s="213"/>
      <c r="D1058" s="278"/>
      <c r="E1058" s="216"/>
      <c r="F1058" s="217"/>
      <c r="G1058" s="111"/>
    </row>
    <row r="1059" spans="1:7" ht="15" x14ac:dyDescent="0.25">
      <c r="A1059" s="277"/>
      <c r="B1059" s="213"/>
      <c r="C1059" s="213"/>
      <c r="D1059" s="278"/>
      <c r="E1059" s="216"/>
      <c r="F1059" s="217"/>
      <c r="G1059" s="111"/>
    </row>
    <row r="1060" spans="1:7" ht="15" x14ac:dyDescent="0.25">
      <c r="A1060" s="277"/>
      <c r="B1060" s="213"/>
      <c r="C1060" s="213"/>
      <c r="D1060" s="278"/>
      <c r="E1060" s="216"/>
      <c r="F1060" s="217"/>
      <c r="G1060" s="111"/>
    </row>
    <row r="1061" spans="1:7" ht="15" x14ac:dyDescent="0.25">
      <c r="A1061" s="277"/>
      <c r="B1061" s="213"/>
      <c r="C1061" s="213"/>
      <c r="D1061" s="278"/>
      <c r="E1061" s="216"/>
      <c r="F1061" s="217"/>
      <c r="G1061" s="111"/>
    </row>
    <row r="1062" spans="1:7" ht="15" x14ac:dyDescent="0.25">
      <c r="A1062" s="277"/>
      <c r="B1062" s="213"/>
      <c r="C1062" s="213"/>
      <c r="D1062" s="278"/>
      <c r="E1062" s="216"/>
      <c r="F1062" s="217"/>
      <c r="G1062" s="111"/>
    </row>
    <row r="1063" spans="1:7" ht="15" x14ac:dyDescent="0.25">
      <c r="A1063" s="277"/>
      <c r="B1063" s="213"/>
      <c r="C1063" s="213"/>
      <c r="D1063" s="278"/>
      <c r="E1063" s="216"/>
      <c r="F1063" s="217"/>
      <c r="G1063" s="111"/>
    </row>
    <row r="1064" spans="1:7" ht="15" x14ac:dyDescent="0.25">
      <c r="A1064" s="277"/>
      <c r="B1064" s="213"/>
      <c r="C1064" s="213"/>
      <c r="D1064" s="278"/>
      <c r="E1064" s="216"/>
      <c r="F1064" s="217"/>
      <c r="G1064" s="111"/>
    </row>
    <row r="1065" spans="1:7" ht="15" x14ac:dyDescent="0.25">
      <c r="A1065" s="277"/>
      <c r="B1065" s="213"/>
      <c r="C1065" s="213"/>
      <c r="D1065" s="278"/>
      <c r="E1065" s="216"/>
      <c r="F1065" s="217"/>
      <c r="G1065" s="111"/>
    </row>
    <row r="1066" spans="1:7" ht="15" x14ac:dyDescent="0.25">
      <c r="A1066" s="277"/>
      <c r="B1066" s="213"/>
      <c r="C1066" s="213"/>
      <c r="D1066" s="278"/>
      <c r="E1066" s="216"/>
      <c r="F1066" s="217"/>
      <c r="G1066" s="111"/>
    </row>
    <row r="1067" spans="1:7" ht="15" x14ac:dyDescent="0.25">
      <c r="A1067" s="277"/>
      <c r="B1067" s="213"/>
      <c r="C1067" s="213"/>
      <c r="D1067" s="278"/>
      <c r="E1067" s="216"/>
      <c r="F1067" s="217"/>
      <c r="G1067" s="111"/>
    </row>
    <row r="1068" spans="1:7" ht="15" x14ac:dyDescent="0.25">
      <c r="A1068" s="277"/>
      <c r="B1068" s="213"/>
      <c r="C1068" s="213"/>
      <c r="D1068" s="278"/>
      <c r="E1068" s="216"/>
      <c r="F1068" s="217"/>
      <c r="G1068" s="111"/>
    </row>
    <row r="1069" spans="1:7" ht="15" x14ac:dyDescent="0.25">
      <c r="A1069" s="277"/>
      <c r="B1069" s="213"/>
      <c r="C1069" s="213"/>
      <c r="D1069" s="278"/>
      <c r="E1069" s="216"/>
      <c r="F1069" s="217"/>
      <c r="G1069" s="111"/>
    </row>
    <row r="1070" spans="1:7" ht="15" x14ac:dyDescent="0.25">
      <c r="A1070" s="277"/>
      <c r="B1070" s="213"/>
      <c r="C1070" s="213"/>
      <c r="D1070" s="278"/>
      <c r="E1070" s="216"/>
      <c r="F1070" s="217"/>
      <c r="G1070" s="111"/>
    </row>
    <row r="1071" spans="1:7" ht="15" x14ac:dyDescent="0.25">
      <c r="A1071" s="277"/>
      <c r="B1071" s="213"/>
      <c r="C1071" s="213"/>
      <c r="D1071" s="278"/>
      <c r="E1071" s="216"/>
      <c r="F1071" s="217"/>
      <c r="G1071" s="111"/>
    </row>
    <row r="1072" spans="1:7" ht="15" x14ac:dyDescent="0.25">
      <c r="A1072" s="277"/>
      <c r="B1072" s="213"/>
      <c r="C1072" s="213"/>
      <c r="D1072" s="278"/>
      <c r="E1072" s="216"/>
      <c r="F1072" s="217"/>
      <c r="G1072" s="111"/>
    </row>
    <row r="1073" spans="1:7" ht="15" x14ac:dyDescent="0.25">
      <c r="A1073" s="277"/>
      <c r="B1073" s="213"/>
      <c r="C1073" s="213"/>
      <c r="D1073" s="278"/>
      <c r="E1073" s="216"/>
      <c r="F1073" s="217"/>
      <c r="G1073" s="111"/>
    </row>
    <row r="1074" spans="1:7" ht="15" x14ac:dyDescent="0.25">
      <c r="A1074" s="277"/>
      <c r="B1074" s="213"/>
      <c r="C1074" s="213"/>
      <c r="D1074" s="278"/>
      <c r="E1074" s="216"/>
      <c r="F1074" s="217"/>
      <c r="G1074" s="111"/>
    </row>
    <row r="1075" spans="1:7" ht="15" x14ac:dyDescent="0.25">
      <c r="A1075" s="277"/>
      <c r="B1075" s="213"/>
      <c r="C1075" s="213"/>
      <c r="D1075" s="278"/>
      <c r="E1075" s="216"/>
      <c r="F1075" s="217"/>
      <c r="G1075" s="111"/>
    </row>
    <row r="1076" spans="1:7" ht="15" x14ac:dyDescent="0.25">
      <c r="A1076" s="277"/>
      <c r="B1076" s="213"/>
      <c r="C1076" s="213"/>
      <c r="D1076" s="278"/>
      <c r="E1076" s="216"/>
      <c r="F1076" s="217"/>
      <c r="G1076" s="111"/>
    </row>
    <row r="1077" spans="1:7" ht="15" x14ac:dyDescent="0.25">
      <c r="A1077" s="277"/>
      <c r="B1077" s="213"/>
      <c r="C1077" s="213"/>
      <c r="D1077" s="278"/>
      <c r="E1077" s="216"/>
      <c r="F1077" s="217"/>
      <c r="G1077" s="111"/>
    </row>
    <row r="1078" spans="1:7" ht="15" x14ac:dyDescent="0.25">
      <c r="A1078" s="277"/>
      <c r="B1078" s="213"/>
      <c r="C1078" s="213"/>
      <c r="D1078" s="278"/>
      <c r="E1078" s="216"/>
      <c r="F1078" s="217"/>
      <c r="G1078" s="111"/>
    </row>
    <row r="1079" spans="1:7" ht="15" x14ac:dyDescent="0.25">
      <c r="A1079" s="277"/>
      <c r="B1079" s="213"/>
      <c r="C1079" s="213"/>
      <c r="D1079" s="278"/>
      <c r="E1079" s="216"/>
      <c r="F1079" s="217"/>
      <c r="G1079" s="111"/>
    </row>
    <row r="1080" spans="1:7" ht="15" x14ac:dyDescent="0.25">
      <c r="A1080" s="277"/>
      <c r="B1080" s="213"/>
      <c r="C1080" s="213"/>
      <c r="D1080" s="278"/>
      <c r="E1080" s="216"/>
      <c r="F1080" s="217"/>
      <c r="G1080" s="111"/>
    </row>
    <row r="1081" spans="1:7" ht="15" x14ac:dyDescent="0.25">
      <c r="A1081" s="277"/>
      <c r="B1081" s="213"/>
      <c r="C1081" s="213"/>
      <c r="D1081" s="278"/>
      <c r="E1081" s="216"/>
      <c r="F1081" s="217"/>
      <c r="G1081" s="111"/>
    </row>
    <row r="1082" spans="1:7" ht="15" x14ac:dyDescent="0.25">
      <c r="A1082" s="277"/>
      <c r="B1082" s="213"/>
      <c r="C1082" s="213"/>
      <c r="D1082" s="278"/>
      <c r="E1082" s="216"/>
      <c r="F1082" s="217"/>
      <c r="G1082" s="111"/>
    </row>
    <row r="1083" spans="1:7" ht="15" x14ac:dyDescent="0.25">
      <c r="A1083" s="277"/>
      <c r="B1083" s="213"/>
      <c r="C1083" s="213"/>
      <c r="D1083" s="278"/>
      <c r="E1083" s="216"/>
      <c r="F1083" s="217"/>
      <c r="G1083" s="111"/>
    </row>
    <row r="1084" spans="1:7" ht="15" x14ac:dyDescent="0.25">
      <c r="A1084" s="277"/>
      <c r="B1084" s="213"/>
      <c r="C1084" s="213"/>
      <c r="D1084" s="278"/>
      <c r="E1084" s="216"/>
      <c r="F1084" s="217"/>
      <c r="G1084" s="111"/>
    </row>
    <row r="1085" spans="1:7" ht="15" x14ac:dyDescent="0.25">
      <c r="A1085" s="277"/>
      <c r="B1085" s="213"/>
      <c r="C1085" s="213"/>
      <c r="D1085" s="278"/>
      <c r="E1085" s="216"/>
      <c r="F1085" s="217"/>
      <c r="G1085" s="111"/>
    </row>
    <row r="1086" spans="1:7" ht="15" x14ac:dyDescent="0.25">
      <c r="A1086" s="277"/>
      <c r="B1086" s="213"/>
      <c r="C1086" s="213"/>
      <c r="D1086" s="278"/>
      <c r="E1086" s="216"/>
      <c r="F1086" s="217"/>
      <c r="G1086" s="111"/>
    </row>
    <row r="1087" spans="1:7" ht="15" x14ac:dyDescent="0.25">
      <c r="A1087" s="277"/>
      <c r="B1087" s="213"/>
      <c r="C1087" s="213"/>
      <c r="D1087" s="278"/>
      <c r="E1087" s="216"/>
      <c r="F1087" s="217"/>
      <c r="G1087" s="111"/>
    </row>
    <row r="1088" spans="1:7" ht="15" x14ac:dyDescent="0.25">
      <c r="A1088" s="277"/>
      <c r="B1088" s="213"/>
      <c r="C1088" s="213"/>
      <c r="D1088" s="278"/>
      <c r="E1088" s="216"/>
      <c r="F1088" s="217"/>
      <c r="G1088" s="111"/>
    </row>
    <row r="1089" spans="1:7" ht="15" x14ac:dyDescent="0.25">
      <c r="A1089" s="277"/>
      <c r="B1089" s="213"/>
      <c r="C1089" s="213"/>
      <c r="D1089" s="278"/>
      <c r="E1089" s="216"/>
      <c r="F1089" s="217"/>
      <c r="G1089" s="111"/>
    </row>
    <row r="1090" spans="1:7" ht="15" x14ac:dyDescent="0.25">
      <c r="A1090" s="277"/>
      <c r="B1090" s="213"/>
      <c r="C1090" s="213"/>
      <c r="D1090" s="278"/>
      <c r="E1090" s="216"/>
      <c r="F1090" s="217"/>
      <c r="G1090" s="111"/>
    </row>
    <row r="1091" spans="1:7" ht="15" x14ac:dyDescent="0.25">
      <c r="A1091" s="277"/>
      <c r="B1091" s="213"/>
      <c r="C1091" s="213"/>
      <c r="D1091" s="278"/>
      <c r="E1091" s="216"/>
      <c r="F1091" s="217"/>
      <c r="G1091" s="111"/>
    </row>
    <row r="1092" spans="1:7" ht="15" x14ac:dyDescent="0.25">
      <c r="A1092" s="277"/>
      <c r="B1092" s="213"/>
      <c r="C1092" s="213"/>
      <c r="D1092" s="278"/>
      <c r="E1092" s="216"/>
      <c r="F1092" s="217"/>
      <c r="G1092" s="111"/>
    </row>
    <row r="1093" spans="1:7" ht="15" x14ac:dyDescent="0.25">
      <c r="A1093" s="277"/>
      <c r="B1093" s="213"/>
      <c r="C1093" s="213"/>
      <c r="D1093" s="278"/>
      <c r="E1093" s="216"/>
      <c r="F1093" s="217"/>
      <c r="G1093" s="111"/>
    </row>
    <row r="1094" spans="1:7" ht="15" x14ac:dyDescent="0.25">
      <c r="A1094" s="277"/>
      <c r="B1094" s="213"/>
      <c r="C1094" s="213"/>
      <c r="D1094" s="278"/>
      <c r="E1094" s="216"/>
      <c r="F1094" s="217"/>
      <c r="G1094" s="111"/>
    </row>
    <row r="1095" spans="1:7" ht="15" x14ac:dyDescent="0.25">
      <c r="A1095" s="277"/>
      <c r="B1095" s="213"/>
      <c r="C1095" s="213"/>
      <c r="D1095" s="278"/>
      <c r="E1095" s="216"/>
      <c r="F1095" s="217"/>
      <c r="G1095" s="111"/>
    </row>
    <row r="1096" spans="1:7" ht="15" x14ac:dyDescent="0.25">
      <c r="A1096" s="277"/>
      <c r="B1096" s="213"/>
      <c r="C1096" s="213"/>
      <c r="D1096" s="278"/>
      <c r="E1096" s="216"/>
      <c r="F1096" s="217"/>
      <c r="G1096" s="111"/>
    </row>
    <row r="1097" spans="1:7" ht="15" x14ac:dyDescent="0.25">
      <c r="A1097" s="277"/>
      <c r="B1097" s="213"/>
      <c r="C1097" s="213"/>
      <c r="D1097" s="278"/>
      <c r="E1097" s="216"/>
      <c r="F1097" s="217"/>
      <c r="G1097" s="111"/>
    </row>
    <row r="1098" spans="1:7" ht="15" x14ac:dyDescent="0.25">
      <c r="A1098" s="277"/>
      <c r="B1098" s="213"/>
      <c r="C1098" s="213"/>
      <c r="D1098" s="278"/>
      <c r="E1098" s="216"/>
      <c r="F1098" s="217"/>
      <c r="G1098" s="111"/>
    </row>
    <row r="1099" spans="1:7" ht="15" x14ac:dyDescent="0.25">
      <c r="A1099" s="277"/>
      <c r="B1099" s="213"/>
      <c r="C1099" s="213"/>
      <c r="D1099" s="278"/>
      <c r="E1099" s="216"/>
      <c r="F1099" s="217"/>
      <c r="G1099" s="111"/>
    </row>
    <row r="1100" spans="1:7" ht="15" x14ac:dyDescent="0.25">
      <c r="A1100" s="277"/>
      <c r="B1100" s="213"/>
      <c r="C1100" s="213"/>
      <c r="D1100" s="278"/>
      <c r="E1100" s="216"/>
      <c r="F1100" s="217"/>
      <c r="G1100" s="111"/>
    </row>
    <row r="1101" spans="1:7" ht="15" x14ac:dyDescent="0.25">
      <c r="A1101" s="277"/>
      <c r="B1101" s="213"/>
      <c r="C1101" s="213"/>
      <c r="D1101" s="278"/>
      <c r="E1101" s="216"/>
      <c r="F1101" s="217"/>
      <c r="G1101" s="111"/>
    </row>
    <row r="1102" spans="1:7" ht="15" customHeight="1" x14ac:dyDescent="0.25">
      <c r="A1102" s="277"/>
      <c r="B1102" s="213"/>
      <c r="C1102" s="213"/>
      <c r="D1102" s="278"/>
      <c r="E1102" s="216"/>
      <c r="F1102" s="217"/>
    </row>
    <row r="1103" spans="1:7" ht="15" x14ac:dyDescent="0.25">
      <c r="A1103" s="277"/>
      <c r="B1103" s="213"/>
      <c r="C1103" s="213"/>
      <c r="D1103" s="278"/>
      <c r="E1103" s="216"/>
      <c r="F1103" s="217"/>
    </row>
    <row r="1104" spans="1:7" ht="15" x14ac:dyDescent="0.25">
      <c r="A1104" s="277"/>
      <c r="B1104" s="213"/>
      <c r="C1104" s="213"/>
      <c r="D1104" s="278"/>
      <c r="E1104" s="216"/>
      <c r="F1104" s="217"/>
    </row>
    <row r="1105" spans="1:6" ht="15" x14ac:dyDescent="0.25">
      <c r="A1105" s="277"/>
      <c r="B1105" s="213"/>
      <c r="C1105" s="213"/>
      <c r="D1105" s="278"/>
      <c r="E1105" s="216"/>
      <c r="F1105" s="217"/>
    </row>
    <row r="1106" spans="1:6" ht="15" x14ac:dyDescent="0.25">
      <c r="A1106" s="277"/>
      <c r="B1106" s="213"/>
      <c r="C1106" s="213"/>
      <c r="D1106" s="278"/>
      <c r="E1106" s="216"/>
      <c r="F1106" s="217"/>
    </row>
    <row r="1107" spans="1:6" ht="15" x14ac:dyDescent="0.25">
      <c r="A1107" s="283" t="s">
        <v>0</v>
      </c>
      <c r="B1107" s="283"/>
      <c r="C1107" s="283"/>
      <c r="D1107" s="283"/>
      <c r="E1107" s="283"/>
      <c r="F1107" s="283"/>
    </row>
    <row r="1108" spans="1:6" ht="15" x14ac:dyDescent="0.25">
      <c r="A1108" s="283" t="s">
        <v>1</v>
      </c>
      <c r="B1108" s="283"/>
      <c r="C1108" s="283"/>
      <c r="D1108" s="283"/>
      <c r="E1108" s="283"/>
      <c r="F1108" s="283"/>
    </row>
    <row r="1109" spans="1:6" ht="15" x14ac:dyDescent="0.25">
      <c r="A1109" s="284" t="s">
        <v>2</v>
      </c>
      <c r="B1109" s="284"/>
      <c r="C1109" s="284"/>
      <c r="D1109" s="284"/>
      <c r="E1109" s="284"/>
      <c r="F1109" s="284"/>
    </row>
    <row r="1110" spans="1:6" ht="15" x14ac:dyDescent="0.25">
      <c r="A1110" s="284" t="s">
        <v>3</v>
      </c>
      <c r="B1110" s="284"/>
      <c r="C1110" s="284"/>
      <c r="D1110" s="284"/>
      <c r="E1110" s="284"/>
      <c r="F1110" s="284"/>
    </row>
    <row r="1111" spans="1:6" x14ac:dyDescent="0.2">
      <c r="A1111" s="201"/>
      <c r="B1111" s="202"/>
      <c r="C1111" s="1"/>
      <c r="D1111" s="57"/>
      <c r="E1111" s="203"/>
      <c r="F1111" s="59"/>
    </row>
    <row r="1112" spans="1:6" x14ac:dyDescent="0.2">
      <c r="A1112" s="201"/>
      <c r="B1112" s="202"/>
      <c r="C1112" s="1"/>
      <c r="D1112" s="57"/>
      <c r="E1112" s="203"/>
      <c r="F1112" s="59"/>
    </row>
    <row r="1113" spans="1:6" ht="12" x14ac:dyDescent="0.2">
      <c r="A1113" s="285" t="s">
        <v>1280</v>
      </c>
      <c r="B1113" s="286"/>
      <c r="C1113" s="286"/>
      <c r="D1113" s="286"/>
      <c r="E1113" s="286"/>
      <c r="F1113" s="287"/>
    </row>
    <row r="1114" spans="1:6" ht="12" x14ac:dyDescent="0.2">
      <c r="A1114" s="285" t="s">
        <v>5</v>
      </c>
      <c r="B1114" s="286"/>
      <c r="C1114" s="286"/>
      <c r="D1114" s="286"/>
      <c r="E1114" s="287"/>
      <c r="F1114" s="204">
        <v>1999300</v>
      </c>
    </row>
    <row r="1115" spans="1:6" ht="12" x14ac:dyDescent="0.2">
      <c r="A1115" s="11" t="s">
        <v>6</v>
      </c>
      <c r="B1115" s="11" t="s">
        <v>1087</v>
      </c>
      <c r="C1115" s="11" t="s">
        <v>837</v>
      </c>
      <c r="D1115" s="11" t="s">
        <v>9</v>
      </c>
      <c r="E1115" s="11" t="s">
        <v>10</v>
      </c>
      <c r="F1115" s="11"/>
    </row>
    <row r="1116" spans="1:6" x14ac:dyDescent="0.2">
      <c r="A1116" s="12"/>
      <c r="B1116" s="13"/>
      <c r="C1116" s="14" t="s">
        <v>1124</v>
      </c>
      <c r="D1116" s="21"/>
      <c r="E1116" s="170"/>
      <c r="F1116" s="16">
        <f>F1114</f>
        <v>1999300</v>
      </c>
    </row>
    <row r="1117" spans="1:6" x14ac:dyDescent="0.2">
      <c r="A1117" s="205"/>
      <c r="B1117" s="131"/>
      <c r="C1117" s="14" t="s">
        <v>1077</v>
      </c>
      <c r="D1117" s="206"/>
      <c r="E1117" s="170"/>
      <c r="F1117" s="16">
        <f>F1116</f>
        <v>1999300</v>
      </c>
    </row>
    <row r="1118" spans="1:6" x14ac:dyDescent="0.2">
      <c r="A1118" s="12"/>
      <c r="B1118" s="131"/>
      <c r="C1118" s="14" t="s">
        <v>22</v>
      </c>
      <c r="D1118" s="15"/>
      <c r="E1118" s="128">
        <v>175</v>
      </c>
      <c r="F1118" s="16">
        <f>F1117-E1118</f>
        <v>1999125</v>
      </c>
    </row>
    <row r="1119" spans="1:6" x14ac:dyDescent="0.2">
      <c r="A1119" s="157"/>
      <c r="B1119" s="202"/>
      <c r="C1119" s="208"/>
      <c r="D1119" s="209"/>
      <c r="E1119" s="210"/>
      <c r="F1119" s="207"/>
    </row>
    <row r="1120" spans="1:6" x14ac:dyDescent="0.2">
      <c r="A1120" s="157"/>
      <c r="B1120" s="202"/>
      <c r="C1120" s="208"/>
      <c r="D1120" s="209"/>
      <c r="E1120" s="210"/>
      <c r="F1120" s="211"/>
    </row>
    <row r="1121" spans="1:6" x14ac:dyDescent="0.2">
      <c r="A1121" s="157"/>
      <c r="B1121" s="202"/>
      <c r="C1121" s="208"/>
      <c r="D1121" s="209"/>
      <c r="E1121" s="210"/>
      <c r="F1121" s="211"/>
    </row>
    <row r="1122" spans="1:6" x14ac:dyDescent="0.2">
      <c r="A1122" s="157"/>
      <c r="B1122" s="202"/>
      <c r="C1122" s="208"/>
      <c r="D1122" s="209"/>
      <c r="E1122" s="210"/>
      <c r="F1122" s="211"/>
    </row>
    <row r="1123" spans="1:6" x14ac:dyDescent="0.2">
      <c r="A1123" s="157"/>
      <c r="B1123" s="202"/>
      <c r="C1123" s="208"/>
      <c r="D1123" s="209"/>
      <c r="E1123" s="210"/>
      <c r="F1123" s="211"/>
    </row>
    <row r="1124" spans="1:6" x14ac:dyDescent="0.2">
      <c r="A1124" s="157"/>
      <c r="B1124" s="202"/>
      <c r="C1124" s="208"/>
      <c r="D1124" s="209"/>
      <c r="E1124" s="210"/>
      <c r="F1124" s="211"/>
    </row>
    <row r="1125" spans="1:6" x14ac:dyDescent="0.2">
      <c r="A1125" s="157"/>
      <c r="B1125" s="202"/>
      <c r="C1125" s="208"/>
      <c r="D1125" s="209"/>
      <c r="E1125" s="210"/>
      <c r="F1125" s="211"/>
    </row>
    <row r="1126" spans="1:6" x14ac:dyDescent="0.2">
      <c r="A1126" s="157"/>
      <c r="B1126" s="202"/>
      <c r="C1126" s="208"/>
      <c r="D1126" s="209"/>
      <c r="E1126" s="210"/>
      <c r="F1126" s="211"/>
    </row>
    <row r="1127" spans="1:6" x14ac:dyDescent="0.2">
      <c r="A1127" s="157"/>
      <c r="B1127" s="202"/>
      <c r="C1127" s="208"/>
      <c r="D1127" s="209"/>
      <c r="E1127" s="210"/>
      <c r="F1127" s="211"/>
    </row>
    <row r="1128" spans="1:6" x14ac:dyDescent="0.2">
      <c r="A1128" s="157"/>
      <c r="B1128" s="202"/>
      <c r="C1128" s="208"/>
      <c r="D1128" s="209"/>
      <c r="E1128" s="210"/>
      <c r="F1128" s="211"/>
    </row>
    <row r="1129" spans="1:6" x14ac:dyDescent="0.2">
      <c r="A1129" s="157"/>
      <c r="B1129" s="202"/>
      <c r="C1129" s="208"/>
      <c r="D1129" s="209"/>
      <c r="E1129" s="210"/>
      <c r="F1129" s="211"/>
    </row>
    <row r="1130" spans="1:6" x14ac:dyDescent="0.2">
      <c r="A1130" s="157"/>
      <c r="B1130" s="202"/>
      <c r="C1130" s="208"/>
      <c r="D1130" s="209"/>
      <c r="E1130" s="210"/>
      <c r="F1130" s="211"/>
    </row>
    <row r="1131" spans="1:6" x14ac:dyDescent="0.2">
      <c r="A1131" s="157"/>
      <c r="B1131" s="202"/>
      <c r="C1131" s="208"/>
      <c r="D1131" s="209"/>
      <c r="E1131" s="210"/>
      <c r="F1131" s="211"/>
    </row>
    <row r="1132" spans="1:6" x14ac:dyDescent="0.2">
      <c r="A1132" s="157"/>
      <c r="B1132" s="202"/>
      <c r="C1132" s="208"/>
      <c r="D1132" s="209"/>
      <c r="E1132" s="210"/>
      <c r="F1132" s="211"/>
    </row>
    <row r="1133" spans="1:6" x14ac:dyDescent="0.2">
      <c r="A1133" s="157"/>
      <c r="B1133" s="202"/>
      <c r="C1133" s="208"/>
      <c r="D1133" s="209"/>
      <c r="E1133" s="210"/>
      <c r="F1133" s="211"/>
    </row>
    <row r="1134" spans="1:6" x14ac:dyDescent="0.2">
      <c r="A1134" s="157"/>
      <c r="B1134" s="202"/>
      <c r="C1134" s="208"/>
      <c r="D1134" s="209"/>
      <c r="E1134" s="210"/>
      <c r="F1134" s="211"/>
    </row>
    <row r="1135" spans="1:6" x14ac:dyDescent="0.2">
      <c r="A1135" s="157"/>
      <c r="B1135" s="202"/>
      <c r="C1135" s="208"/>
      <c r="D1135" s="209"/>
      <c r="E1135" s="210"/>
      <c r="F1135" s="211"/>
    </row>
    <row r="1136" spans="1:6" x14ac:dyDescent="0.2">
      <c r="A1136" s="157"/>
      <c r="B1136" s="202"/>
      <c r="C1136" s="208"/>
      <c r="D1136" s="209"/>
      <c r="E1136" s="210"/>
      <c r="F1136" s="211"/>
    </row>
    <row r="1137" spans="1:6" x14ac:dyDescent="0.2">
      <c r="A1137" s="157"/>
      <c r="B1137" s="202"/>
      <c r="C1137" s="208"/>
      <c r="D1137" s="209"/>
      <c r="E1137" s="210"/>
      <c r="F1137" s="211"/>
    </row>
    <row r="1138" spans="1:6" x14ac:dyDescent="0.2">
      <c r="A1138" s="157"/>
      <c r="B1138" s="202"/>
      <c r="C1138" s="208"/>
      <c r="D1138" s="209"/>
      <c r="E1138" s="210"/>
      <c r="F1138" s="211"/>
    </row>
    <row r="1139" spans="1:6" x14ac:dyDescent="0.2">
      <c r="A1139" s="157"/>
      <c r="B1139" s="202"/>
      <c r="C1139" s="208"/>
      <c r="D1139" s="209"/>
      <c r="E1139" s="210"/>
      <c r="F1139" s="211"/>
    </row>
    <row r="1140" spans="1:6" x14ac:dyDescent="0.2">
      <c r="A1140" s="279"/>
      <c r="B1140" s="280"/>
      <c r="C1140" s="281"/>
      <c r="D1140" s="57"/>
      <c r="E1140" s="282"/>
      <c r="F1140" s="207"/>
    </row>
  </sheetData>
  <mergeCells count="60">
    <mergeCell ref="A515:E515"/>
    <mergeCell ref="A1:F1"/>
    <mergeCell ref="A2:F2"/>
    <mergeCell ref="A3:F3"/>
    <mergeCell ref="A4:F4"/>
    <mergeCell ref="A6:F6"/>
    <mergeCell ref="A7:E7"/>
    <mergeCell ref="A508:F508"/>
    <mergeCell ref="A509:F509"/>
    <mergeCell ref="A510:F510"/>
    <mergeCell ref="A511:F511"/>
    <mergeCell ref="A513:F514"/>
    <mergeCell ref="A743:E743"/>
    <mergeCell ref="A639:F639"/>
    <mergeCell ref="A640:F640"/>
    <mergeCell ref="A641:F641"/>
    <mergeCell ref="A642:F642"/>
    <mergeCell ref="A644:F644"/>
    <mergeCell ref="A645:E645"/>
    <mergeCell ref="A737:F737"/>
    <mergeCell ref="A738:F738"/>
    <mergeCell ref="A739:F739"/>
    <mergeCell ref="A740:F740"/>
    <mergeCell ref="A742:F742"/>
    <mergeCell ref="A814:E814"/>
    <mergeCell ref="A750:F750"/>
    <mergeCell ref="A751:F751"/>
    <mergeCell ref="A752:F752"/>
    <mergeCell ref="A753:F753"/>
    <mergeCell ref="A755:F755"/>
    <mergeCell ref="A756:E756"/>
    <mergeCell ref="A808:F808"/>
    <mergeCell ref="A809:F809"/>
    <mergeCell ref="A810:F810"/>
    <mergeCell ref="A811:F811"/>
    <mergeCell ref="A813:F813"/>
    <mergeCell ref="A869:E869"/>
    <mergeCell ref="A850:F850"/>
    <mergeCell ref="A851:F851"/>
    <mergeCell ref="A852:F852"/>
    <mergeCell ref="A853:F853"/>
    <mergeCell ref="A855:F855"/>
    <mergeCell ref="A856:E856"/>
    <mergeCell ref="A863:F863"/>
    <mergeCell ref="A864:F864"/>
    <mergeCell ref="A865:F865"/>
    <mergeCell ref="A866:F866"/>
    <mergeCell ref="A868:F868"/>
    <mergeCell ref="A1114:E1114"/>
    <mergeCell ref="A970:F970"/>
    <mergeCell ref="A971:F971"/>
    <mergeCell ref="A972:F972"/>
    <mergeCell ref="A973:F973"/>
    <mergeCell ref="A975:F975"/>
    <mergeCell ref="A976:E976"/>
    <mergeCell ref="A1107:F1107"/>
    <mergeCell ref="A1108:F1108"/>
    <mergeCell ref="A1109:F1109"/>
    <mergeCell ref="A1110:F1110"/>
    <mergeCell ref="A1113:F11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2022-01-06T18:52:31Z</dcterms:modified>
</cp:coreProperties>
</file>