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734" activeTab="0"/>
  </bookViews>
  <sheets>
    <sheet name="AP y AR ampliado" sheetId="1" r:id="rId1"/>
  </sheets>
  <definedNames>
    <definedName name="_xlnm.Print_Titles" localSheetId="0">'AP y AR ampliado'!$1:$1</definedName>
  </definedNames>
  <calcPr fullCalcOnLoad="1"/>
</workbook>
</file>

<file path=xl/sharedStrings.xml><?xml version="1.0" encoding="utf-8"?>
<sst xmlns="http://schemas.openxmlformats.org/spreadsheetml/2006/main" count="123" uniqueCount="80">
  <si>
    <t>Dajabón</t>
  </si>
  <si>
    <t>Montecristi</t>
  </si>
  <si>
    <t>Valverde</t>
  </si>
  <si>
    <t>Azua</t>
  </si>
  <si>
    <t>San Juan</t>
  </si>
  <si>
    <t>Duarte</t>
  </si>
  <si>
    <t>Peravia</t>
  </si>
  <si>
    <t>San José de Ocoa</t>
  </si>
  <si>
    <t>Monte Plata</t>
  </si>
  <si>
    <t>La Altagracia</t>
  </si>
  <si>
    <t>Hato Mayor</t>
  </si>
  <si>
    <t>Barahona</t>
  </si>
  <si>
    <t>Bahoruco</t>
  </si>
  <si>
    <t>Pedernales</t>
  </si>
  <si>
    <t>Independencia</t>
  </si>
  <si>
    <t>Hermanas Mirabal</t>
  </si>
  <si>
    <t>Cibao Sur Región II</t>
  </si>
  <si>
    <t>Cibao Nordeste Región III</t>
  </si>
  <si>
    <t>Cibao Noroeste Región IV</t>
  </si>
  <si>
    <t>Valdesia Región V</t>
  </si>
  <si>
    <t>Enriquillo Región VI</t>
  </si>
  <si>
    <t>El Valle Región VII</t>
  </si>
  <si>
    <t>Yuma Región VIII</t>
  </si>
  <si>
    <t>Higuamo Región IX</t>
  </si>
  <si>
    <t>San Cristóbal</t>
  </si>
  <si>
    <t>Elías Piña</t>
  </si>
  <si>
    <t>El Seibo</t>
  </si>
  <si>
    <t>San Pedro de Macorís</t>
  </si>
  <si>
    <t>María Trinidad Sanchez</t>
  </si>
  <si>
    <t>Samaná</t>
  </si>
  <si>
    <t>Santiago Rodríguez</t>
  </si>
  <si>
    <t>Sánchez Ramírez</t>
  </si>
  <si>
    <t>M³/Mes</t>
  </si>
  <si>
    <t>Región</t>
  </si>
  <si>
    <t>Sabana Yegua</t>
  </si>
  <si>
    <t>Cotuí</t>
  </si>
  <si>
    <t>Fantino</t>
  </si>
  <si>
    <t>Castillo</t>
  </si>
  <si>
    <t>Pimentel</t>
  </si>
  <si>
    <t>La Peña</t>
  </si>
  <si>
    <t>San Francisco de Macorís</t>
  </si>
  <si>
    <t>Salcedo</t>
  </si>
  <si>
    <t>Villa Tapia</t>
  </si>
  <si>
    <t>Santa Bárbara de Samaná</t>
  </si>
  <si>
    <t>Palmarito</t>
  </si>
  <si>
    <t>Villa Liberación</t>
  </si>
  <si>
    <t>Las Terrenas</t>
  </si>
  <si>
    <t>Baní</t>
  </si>
  <si>
    <t>Juan Dolio</t>
  </si>
  <si>
    <t>San José del  Llano</t>
  </si>
  <si>
    <t>El Puerto</t>
  </si>
  <si>
    <t>Jardines de Gautier</t>
  </si>
  <si>
    <t>Los Hatillos</t>
  </si>
  <si>
    <t>Hato Mayor del Rey</t>
  </si>
  <si>
    <t>El Dean</t>
  </si>
  <si>
    <t>Santa Cruz del Seibo</t>
  </si>
  <si>
    <t>Anamuya</t>
  </si>
  <si>
    <t>Higüey</t>
  </si>
  <si>
    <t>Santa Cruz de Barahona</t>
  </si>
  <si>
    <t>Boca de Cachón</t>
  </si>
  <si>
    <t>Comendador</t>
  </si>
  <si>
    <t>San Juan de la Maguana</t>
  </si>
  <si>
    <t>Las Matas de Farfán</t>
  </si>
  <si>
    <t>Oviedo</t>
  </si>
  <si>
    <t>María Trinidad Sánchez</t>
  </si>
  <si>
    <t>Q Ofrecido (LPS)</t>
  </si>
  <si>
    <r>
      <t>Porcentajes AR   ===</t>
    </r>
    <r>
      <rPr>
        <b/>
        <sz val="9"/>
        <color indexed="30"/>
        <rFont val="Calibri"/>
        <family val="2"/>
      </rPr>
      <t>&gt;</t>
    </r>
    <r>
      <rPr>
        <b/>
        <sz val="9"/>
        <color indexed="30"/>
        <rFont val="Arial"/>
        <family val="2"/>
      </rPr>
      <t xml:space="preserve">   </t>
    </r>
  </si>
  <si>
    <t>LPS</t>
  </si>
  <si>
    <t>V. Padre Ntro. (Benedicto)</t>
  </si>
  <si>
    <t>Monte Cristi Norte</t>
  </si>
  <si>
    <t>Villa Vásquez</t>
  </si>
  <si>
    <t>La Descubierta</t>
  </si>
  <si>
    <t xml:space="preserve">                         Totales   ===&gt;   </t>
  </si>
  <si>
    <t>Provincias</t>
  </si>
  <si>
    <t>Q A.R. Generada (M³/mes = Q AP x 0.80)</t>
  </si>
  <si>
    <t>Q A.R.colectada que llega a las plantas  (m³/mes) = Q PTAR en operación + Q PTAR fuera de servicio</t>
  </si>
  <si>
    <t xml:space="preserve">Q A.R. Tratada (M³/mes ) = Q PTAR en operación </t>
  </si>
  <si>
    <t>*</t>
  </si>
  <si>
    <t>***</t>
  </si>
  <si>
    <t>**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</si>
</sst>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* #,##0_-;\-* #,##0_-;_-* &quot;-&quot;_-;_-@_-"/>
    <numFmt numFmtId="176" formatCode="_-&quot;XDR&quot;* #,##0.00_-;\-&quot;XDR&quot;* #,##0.00_-;_-&quot;XDR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.00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-* #,##0.0\ _€_-;\-* #,##0.0\ _€_-;_-* &quot;-&quot;??\ _€_-;_-@_-"/>
    <numFmt numFmtId="204" formatCode="_(* #,##0.0000_);_(* \(#,##0.0000\);_(* &quot;-&quot;????_);_(@_)"/>
    <numFmt numFmtId="205" formatCode="[$-C0A]dddd\,\ dd&quot; de &quot;mmmm&quot; de &quot;yyyy"/>
    <numFmt numFmtId="206" formatCode="_-* #,##0\ _€_-;\-* #,##0\ _€_-;_-* &quot;-&quot;??\ _€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General_)"/>
    <numFmt numFmtId="212" formatCode="#,##0.00_ ;\-#,##0.00\ "/>
    <numFmt numFmtId="213" formatCode="#,##0_ ;\-#,##0\ "/>
    <numFmt numFmtId="214" formatCode="#,##0.00000"/>
    <numFmt numFmtId="215" formatCode="[$-409]dddd\,\ mmmm\ d\,\ yyyy"/>
    <numFmt numFmtId="216" formatCode="[$-409]h:mm:ss\ AM/PM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30"/>
      <name val="Arial"/>
      <family val="2"/>
    </font>
    <font>
      <b/>
      <sz val="9"/>
      <color indexed="3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40"/>
      <name val="Tahoma"/>
      <family val="2"/>
    </font>
    <font>
      <sz val="9"/>
      <color indexed="40"/>
      <name val="Arial"/>
      <family val="2"/>
    </font>
    <font>
      <sz val="9"/>
      <color indexed="10"/>
      <name val="Tahoma"/>
      <family val="2"/>
    </font>
    <font>
      <sz val="9"/>
      <color indexed="3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sz val="11"/>
      <color theme="1"/>
      <name val="Times New Roman"/>
      <family val="1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B0F0"/>
      <name val="Tahoma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44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10" fontId="57" fillId="0" borderId="10" xfId="0" applyNumberFormat="1" applyFont="1" applyBorder="1" applyAlignment="1">
      <alignment horizontal="center" vertical="center"/>
    </xf>
    <xf numFmtId="10" fontId="5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3" fontId="57" fillId="0" borderId="1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"/>
    </xf>
    <xf numFmtId="43" fontId="5" fillId="0" borderId="0" xfId="0" applyNumberFormat="1" applyFont="1" applyFill="1" applyBorder="1" applyAlignment="1">
      <alignment vertical="center"/>
    </xf>
    <xf numFmtId="212" fontId="5" fillId="0" borderId="0" xfId="49" applyNumberFormat="1" applyFont="1" applyFill="1" applyBorder="1" applyAlignment="1">
      <alignment vertical="center"/>
    </xf>
    <xf numFmtId="212" fontId="5" fillId="0" borderId="0" xfId="49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 indent="1"/>
    </xf>
    <xf numFmtId="43" fontId="60" fillId="0" borderId="0" xfId="0" applyNumberFormat="1" applyFont="1" applyFill="1" applyBorder="1" applyAlignment="1">
      <alignment vertical="center"/>
    </xf>
    <xf numFmtId="213" fontId="6" fillId="0" borderId="0" xfId="0" applyNumberFormat="1" applyFont="1" applyFill="1" applyBorder="1" applyAlignment="1">
      <alignment vertical="center"/>
    </xf>
    <xf numFmtId="212" fontId="60" fillId="0" borderId="0" xfId="49" applyNumberFormat="1" applyFont="1" applyFill="1" applyBorder="1" applyAlignment="1">
      <alignment vertical="center"/>
    </xf>
    <xf numFmtId="0" fontId="5" fillId="0" borderId="0" xfId="51" applyNumberFormat="1" applyFont="1" applyFill="1" applyBorder="1" applyAlignment="1">
      <alignment vertical="center"/>
    </xf>
    <xf numFmtId="0" fontId="61" fillId="0" borderId="0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60" fillId="0" borderId="0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indent="1"/>
    </xf>
    <xf numFmtId="43" fontId="63" fillId="0" borderId="0" xfId="0" applyNumberFormat="1" applyFont="1" applyFill="1" applyBorder="1" applyAlignment="1">
      <alignment vertical="center"/>
    </xf>
    <xf numFmtId="0" fontId="63" fillId="0" borderId="0" xfId="49" applyNumberFormat="1" applyFont="1" applyFill="1" applyBorder="1" applyAlignment="1">
      <alignment horizontal="center" vertical="center"/>
    </xf>
    <xf numFmtId="0" fontId="64" fillId="0" borderId="0" xfId="49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indent="1"/>
    </xf>
    <xf numFmtId="43" fontId="65" fillId="0" borderId="0" xfId="0" applyNumberFormat="1" applyFont="1" applyFill="1" applyBorder="1" applyAlignment="1">
      <alignment vertical="center"/>
    </xf>
    <xf numFmtId="0" fontId="65" fillId="0" borderId="0" xfId="49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left" vertical="center" wrapText="1" indent="1"/>
    </xf>
    <xf numFmtId="0" fontId="60" fillId="0" borderId="0" xfId="49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23">
      <selection activeCell="M4" sqref="M4"/>
    </sheetView>
  </sheetViews>
  <sheetFormatPr defaultColWidth="11.421875" defaultRowHeight="12.75"/>
  <cols>
    <col min="1" max="1" width="10.7109375" style="2" customWidth="1"/>
    <col min="2" max="2" width="20.7109375" style="0" hidden="1" customWidth="1"/>
    <col min="3" max="3" width="10.7109375" style="0" hidden="1" customWidth="1"/>
    <col min="4" max="4" width="10.28125" style="0" hidden="1" customWidth="1"/>
    <col min="5" max="6" width="13.28125" style="0" hidden="1" customWidth="1"/>
    <col min="7" max="7" width="22.7109375" style="0" customWidth="1"/>
    <col min="8" max="8" width="9.7109375" style="0" hidden="1" customWidth="1"/>
    <col min="9" max="9" width="12.7109375" style="0" hidden="1" customWidth="1"/>
    <col min="10" max="10" width="10.7109375" style="0" hidden="1" customWidth="1"/>
    <col min="11" max="11" width="23.57421875" style="0" customWidth="1"/>
    <col min="12" max="12" width="25.28125" style="0" customWidth="1"/>
    <col min="13" max="13" width="19.28125" style="0" customWidth="1"/>
    <col min="14" max="14" width="13.8515625" style="0" bestFit="1" customWidth="1"/>
  </cols>
  <sheetData>
    <row r="1" spans="1:13" s="10" customFormat="1" ht="70.5" customHeight="1">
      <c r="A1" s="12" t="s">
        <v>33</v>
      </c>
      <c r="B1" s="12"/>
      <c r="C1" s="13"/>
      <c r="D1" s="13" t="s">
        <v>65</v>
      </c>
      <c r="E1" s="12" t="s">
        <v>32</v>
      </c>
      <c r="F1" s="13"/>
      <c r="G1" s="12" t="s">
        <v>73</v>
      </c>
      <c r="H1" s="13" t="s">
        <v>67</v>
      </c>
      <c r="I1" s="12" t="s">
        <v>32</v>
      </c>
      <c r="J1" s="13"/>
      <c r="K1" s="14" t="s">
        <v>74</v>
      </c>
      <c r="L1" s="14" t="s">
        <v>75</v>
      </c>
      <c r="M1" s="14" t="s">
        <v>76</v>
      </c>
    </row>
    <row r="2" spans="1:13" ht="15.75" customHeight="1" hidden="1">
      <c r="A2" s="15" t="s">
        <v>16</v>
      </c>
      <c r="B2" s="16"/>
      <c r="C2" s="17"/>
      <c r="D2" s="18"/>
      <c r="E2" s="18"/>
      <c r="F2" s="19"/>
      <c r="G2" s="20" t="s">
        <v>44</v>
      </c>
      <c r="H2" s="21">
        <v>35</v>
      </c>
      <c r="I2" s="21">
        <f>+H2/1000*2592000</f>
        <v>90720.00000000001</v>
      </c>
      <c r="J2" s="22"/>
      <c r="K2" s="18"/>
      <c r="L2" s="23"/>
      <c r="M2" s="18"/>
    </row>
    <row r="3" spans="1:13" ht="15.75" customHeight="1" hidden="1">
      <c r="A3" s="15"/>
      <c r="B3" s="16"/>
      <c r="C3" s="17"/>
      <c r="D3" s="18"/>
      <c r="E3" s="18"/>
      <c r="F3" s="19"/>
      <c r="G3" s="20" t="s">
        <v>45</v>
      </c>
      <c r="H3" s="21">
        <v>15</v>
      </c>
      <c r="I3" s="21">
        <f>+H3/1000*2592000</f>
        <v>38880</v>
      </c>
      <c r="J3" s="22"/>
      <c r="K3" s="18"/>
      <c r="L3" s="23"/>
      <c r="M3" s="18"/>
    </row>
    <row r="4" spans="1:13" ht="25.5" customHeight="1">
      <c r="A4" s="15"/>
      <c r="B4" s="16" t="s">
        <v>31</v>
      </c>
      <c r="C4" s="17">
        <v>709.0600000000001</v>
      </c>
      <c r="D4" s="18">
        <v>469.53</v>
      </c>
      <c r="E4" s="18">
        <v>752487.552</v>
      </c>
      <c r="F4" s="19"/>
      <c r="G4" s="16" t="s">
        <v>31</v>
      </c>
      <c r="H4" s="17"/>
      <c r="I4" s="17"/>
      <c r="J4" s="22">
        <v>152038</v>
      </c>
      <c r="K4" s="24">
        <v>1868156.1088</v>
      </c>
      <c r="L4" s="25">
        <v>1555200</v>
      </c>
      <c r="M4" s="25">
        <v>388800</v>
      </c>
    </row>
    <row r="5" spans="1:13" ht="15.75" customHeight="1" hidden="1">
      <c r="A5" s="15"/>
      <c r="B5" s="16"/>
      <c r="C5" s="17"/>
      <c r="D5" s="18"/>
      <c r="E5" s="18"/>
      <c r="F5" s="19"/>
      <c r="G5" s="20" t="s">
        <v>35</v>
      </c>
      <c r="H5" s="21">
        <v>150</v>
      </c>
      <c r="I5" s="21">
        <f>+H5/1000*2592000</f>
        <v>388800</v>
      </c>
      <c r="J5" s="22"/>
      <c r="K5" s="26"/>
      <c r="L5" s="27"/>
      <c r="M5" s="28"/>
    </row>
    <row r="6" spans="1:13" ht="15.75" customHeight="1" hidden="1">
      <c r="A6" s="15"/>
      <c r="B6" s="16"/>
      <c r="C6" s="17"/>
      <c r="D6" s="18"/>
      <c r="E6" s="18"/>
      <c r="F6" s="19"/>
      <c r="G6" s="29" t="s">
        <v>36</v>
      </c>
      <c r="H6" s="30">
        <v>50</v>
      </c>
      <c r="I6" s="30">
        <f>+H6/1000*2592000</f>
        <v>129600</v>
      </c>
      <c r="J6" s="22"/>
      <c r="K6" s="26"/>
      <c r="L6" s="31"/>
      <c r="M6" s="31"/>
    </row>
    <row r="7" spans="1:13" ht="15.75" customHeight="1">
      <c r="A7" s="15" t="s">
        <v>17</v>
      </c>
      <c r="B7" s="16" t="s">
        <v>5</v>
      </c>
      <c r="C7" s="17">
        <v>2120.9500000000003</v>
      </c>
      <c r="D7" s="18">
        <v>1414.1695775761646</v>
      </c>
      <c r="E7" s="18">
        <v>3399861.6205799994</v>
      </c>
      <c r="F7" s="19">
        <f>E7+E12+E15+E16</f>
        <v>8115597.796113333</v>
      </c>
      <c r="G7" s="16" t="s">
        <v>5</v>
      </c>
      <c r="H7" s="17"/>
      <c r="I7" s="21">
        <f>+H7*2592000</f>
        <v>0</v>
      </c>
      <c r="J7" s="22">
        <v>298209</v>
      </c>
      <c r="K7" s="26">
        <v>9009370.4704</v>
      </c>
      <c r="L7" s="25">
        <v>2025479.5199999998</v>
      </c>
      <c r="M7" s="25">
        <v>875431.584</v>
      </c>
    </row>
    <row r="8" spans="1:13" ht="15.75" customHeight="1" hidden="1">
      <c r="A8" s="15"/>
      <c r="B8" s="16"/>
      <c r="C8" s="17"/>
      <c r="D8" s="18"/>
      <c r="E8" s="18"/>
      <c r="F8" s="19"/>
      <c r="G8" s="29" t="s">
        <v>40</v>
      </c>
      <c r="H8" s="30">
        <v>400</v>
      </c>
      <c r="I8" s="30">
        <f>+H8/1000*2592000</f>
        <v>1036800</v>
      </c>
      <c r="J8" s="22"/>
      <c r="K8" s="26"/>
      <c r="L8" s="32"/>
      <c r="M8" s="32"/>
    </row>
    <row r="9" spans="1:13" ht="15.75" customHeight="1" hidden="1">
      <c r="A9" s="15"/>
      <c r="B9" s="16"/>
      <c r="C9" s="17"/>
      <c r="D9" s="18"/>
      <c r="E9" s="18"/>
      <c r="F9" s="19"/>
      <c r="G9" s="20" t="s">
        <v>37</v>
      </c>
      <c r="H9" s="21">
        <v>40</v>
      </c>
      <c r="I9" s="21">
        <f>+H9/1000*2592000</f>
        <v>103680</v>
      </c>
      <c r="J9" s="22"/>
      <c r="K9" s="26"/>
      <c r="L9" s="27"/>
      <c r="M9" s="31"/>
    </row>
    <row r="10" spans="1:13" ht="15.75" customHeight="1" hidden="1">
      <c r="A10" s="15"/>
      <c r="B10" s="16"/>
      <c r="C10" s="17"/>
      <c r="D10" s="18"/>
      <c r="E10" s="18"/>
      <c r="F10" s="19"/>
      <c r="G10" s="20" t="s">
        <v>38</v>
      </c>
      <c r="H10" s="21">
        <v>60</v>
      </c>
      <c r="I10" s="21">
        <f>+H10/1000*2592000</f>
        <v>155520</v>
      </c>
      <c r="J10" s="22"/>
      <c r="K10" s="26"/>
      <c r="L10" s="27"/>
      <c r="M10" s="31"/>
    </row>
    <row r="11" spans="1:13" ht="15.75" customHeight="1" hidden="1">
      <c r="A11" s="15"/>
      <c r="B11" s="16"/>
      <c r="C11" s="17"/>
      <c r="D11" s="18"/>
      <c r="E11" s="18"/>
      <c r="F11" s="19"/>
      <c r="G11" s="20" t="s">
        <v>39</v>
      </c>
      <c r="H11" s="21">
        <v>5</v>
      </c>
      <c r="I11" s="21">
        <f>+H11/1000*2592000</f>
        <v>12960</v>
      </c>
      <c r="J11" s="22"/>
      <c r="K11" s="26"/>
      <c r="L11" s="27"/>
      <c r="M11" s="31"/>
    </row>
    <row r="12" spans="1:13" ht="15.75" customHeight="1">
      <c r="A12" s="15"/>
      <c r="B12" s="16" t="s">
        <v>15</v>
      </c>
      <c r="C12" s="17">
        <v>651.8</v>
      </c>
      <c r="D12" s="18">
        <v>517.5027956989247</v>
      </c>
      <c r="E12" s="18">
        <v>1279077.4080000003</v>
      </c>
      <c r="F12" s="19"/>
      <c r="G12" s="16" t="s">
        <v>15</v>
      </c>
      <c r="H12" s="17"/>
      <c r="I12" s="21">
        <f>+H12*2592000</f>
        <v>0</v>
      </c>
      <c r="J12" s="22">
        <v>92229</v>
      </c>
      <c r="K12" s="26">
        <v>2854220.1488</v>
      </c>
      <c r="L12" s="25">
        <v>474251.328</v>
      </c>
      <c r="M12" s="25">
        <v>465569.856</v>
      </c>
    </row>
    <row r="13" spans="1:13" ht="15.75" customHeight="1" hidden="1">
      <c r="A13" s="15"/>
      <c r="B13" s="16"/>
      <c r="C13" s="17"/>
      <c r="D13" s="18"/>
      <c r="E13" s="18"/>
      <c r="F13" s="19"/>
      <c r="G13" s="33" t="s">
        <v>41</v>
      </c>
      <c r="H13" s="30">
        <v>52.9</v>
      </c>
      <c r="I13" s="30">
        <f>+H13/1000*2592000</f>
        <v>137116.8</v>
      </c>
      <c r="J13" s="22"/>
      <c r="K13" s="26"/>
      <c r="L13" s="31"/>
      <c r="M13" s="31"/>
    </row>
    <row r="14" spans="1:13" ht="15.75" customHeight="1" hidden="1">
      <c r="A14" s="15"/>
      <c r="B14" s="16"/>
      <c r="C14" s="17"/>
      <c r="D14" s="18"/>
      <c r="E14" s="18"/>
      <c r="F14" s="19"/>
      <c r="G14" s="33" t="s">
        <v>42</v>
      </c>
      <c r="H14" s="30">
        <v>52.2</v>
      </c>
      <c r="I14" s="30">
        <f>+H14/1000*2592000</f>
        <v>135302.4</v>
      </c>
      <c r="J14" s="22"/>
      <c r="K14" s="26"/>
      <c r="L14" s="32"/>
      <c r="M14" s="32"/>
    </row>
    <row r="15" spans="1:13" ht="15.75" customHeight="1">
      <c r="A15" s="15"/>
      <c r="B15" s="16" t="s">
        <v>28</v>
      </c>
      <c r="C15" s="17">
        <v>1091.54</v>
      </c>
      <c r="D15" s="18">
        <v>678.7192575044804</v>
      </c>
      <c r="E15" s="18">
        <v>1245705.6902</v>
      </c>
      <c r="F15" s="19"/>
      <c r="G15" s="16" t="s">
        <v>64</v>
      </c>
      <c r="H15" s="17"/>
      <c r="I15" s="21">
        <f>+H15*2592000</f>
        <v>0</v>
      </c>
      <c r="J15" s="22">
        <v>141200</v>
      </c>
      <c r="K15" s="26">
        <v>3940764.1504000006</v>
      </c>
      <c r="L15" s="28" t="s">
        <v>77</v>
      </c>
      <c r="M15" s="28" t="s">
        <v>77</v>
      </c>
    </row>
    <row r="16" spans="1:13" ht="15.75" customHeight="1">
      <c r="A16" s="15"/>
      <c r="B16" s="16" t="s">
        <v>29</v>
      </c>
      <c r="C16" s="17">
        <v>1205.73</v>
      </c>
      <c r="D16" s="18">
        <v>1000.781501393867</v>
      </c>
      <c r="E16" s="18">
        <v>2190953.0773333334</v>
      </c>
      <c r="F16" s="19"/>
      <c r="G16" s="34" t="s">
        <v>29</v>
      </c>
      <c r="H16" s="17"/>
      <c r="I16" s="21">
        <f>+H16*2592000</f>
        <v>0</v>
      </c>
      <c r="J16" s="22">
        <v>111217</v>
      </c>
      <c r="K16" s="26">
        <v>5300205.035200001</v>
      </c>
      <c r="L16" s="25">
        <v>918592.704</v>
      </c>
      <c r="M16" s="25">
        <v>544320.0000000001</v>
      </c>
    </row>
    <row r="17" spans="1:13" ht="15.75" customHeight="1" hidden="1">
      <c r="A17" s="35"/>
      <c r="B17" s="16"/>
      <c r="C17" s="17"/>
      <c r="D17" s="18"/>
      <c r="E17" s="18"/>
      <c r="F17" s="19"/>
      <c r="G17" s="33" t="s">
        <v>43</v>
      </c>
      <c r="H17" s="30">
        <v>70</v>
      </c>
      <c r="I17" s="30">
        <f>+H17/1000*2592000</f>
        <v>181440.00000000003</v>
      </c>
      <c r="J17" s="22"/>
      <c r="K17" s="26"/>
      <c r="L17" s="31"/>
      <c r="M17" s="31"/>
    </row>
    <row r="18" spans="1:13" ht="15.75" customHeight="1" hidden="1">
      <c r="A18" s="35"/>
      <c r="B18" s="16"/>
      <c r="C18" s="17"/>
      <c r="D18" s="18"/>
      <c r="E18" s="18"/>
      <c r="F18" s="19"/>
      <c r="G18" s="36" t="s">
        <v>46</v>
      </c>
      <c r="H18" s="21">
        <v>100</v>
      </c>
      <c r="I18" s="21">
        <f>+H18/1000*2592000</f>
        <v>259200</v>
      </c>
      <c r="J18" s="22"/>
      <c r="K18" s="26"/>
      <c r="L18" s="27"/>
      <c r="M18" s="28"/>
    </row>
    <row r="19" spans="1:13" ht="15.75" customHeight="1">
      <c r="A19" s="15" t="s">
        <v>18</v>
      </c>
      <c r="B19" s="16" t="s">
        <v>2</v>
      </c>
      <c r="C19" s="17">
        <v>2012.7</v>
      </c>
      <c r="D19" s="18">
        <v>3800.125053763441</v>
      </c>
      <c r="E19" s="18">
        <v>10066672.800000003</v>
      </c>
      <c r="F19" s="19">
        <f>E19+E20+E23+E24</f>
        <v>13554669.978000002</v>
      </c>
      <c r="G19" s="16" t="s">
        <v>2</v>
      </c>
      <c r="H19" s="17"/>
      <c r="I19" s="21">
        <f>+H19*2592000</f>
        <v>0</v>
      </c>
      <c r="J19" s="22">
        <v>175535</v>
      </c>
      <c r="K19" s="26">
        <v>25989944.371200003</v>
      </c>
      <c r="L19" s="28" t="s">
        <v>77</v>
      </c>
      <c r="M19" s="28" t="s">
        <v>77</v>
      </c>
    </row>
    <row r="20" spans="1:13" ht="15.75" customHeight="1">
      <c r="A20" s="15"/>
      <c r="B20" s="16" t="s">
        <v>1</v>
      </c>
      <c r="C20" s="17">
        <v>664.88</v>
      </c>
      <c r="D20" s="18">
        <v>796.19</v>
      </c>
      <c r="E20" s="18">
        <v>2132515.296</v>
      </c>
      <c r="F20" s="19"/>
      <c r="G20" s="16" t="s">
        <v>1</v>
      </c>
      <c r="H20" s="37"/>
      <c r="I20" s="37"/>
      <c r="J20" s="22">
        <v>116605</v>
      </c>
      <c r="K20" s="26">
        <v>3480527.232000001</v>
      </c>
      <c r="L20" s="25">
        <v>849694.7519999999</v>
      </c>
      <c r="M20" s="25">
        <v>403823.232</v>
      </c>
    </row>
    <row r="21" spans="1:13" ht="15.75" customHeight="1" hidden="1">
      <c r="A21" s="15"/>
      <c r="B21" s="16"/>
      <c r="C21" s="17"/>
      <c r="D21" s="18"/>
      <c r="E21" s="18"/>
      <c r="F21" s="19"/>
      <c r="G21" s="33" t="s">
        <v>69</v>
      </c>
      <c r="H21" s="30">
        <v>70.7</v>
      </c>
      <c r="I21" s="30">
        <f>+H21/1000*2592000</f>
        <v>183254.4</v>
      </c>
      <c r="J21" s="22"/>
      <c r="K21" s="26"/>
      <c r="L21" s="32"/>
      <c r="M21" s="32"/>
    </row>
    <row r="22" spans="1:13" ht="15.75" customHeight="1" hidden="1">
      <c r="A22" s="15"/>
      <c r="B22" s="16"/>
      <c r="C22" s="17"/>
      <c r="D22" s="18"/>
      <c r="E22" s="18"/>
      <c r="F22" s="19"/>
      <c r="G22" s="33" t="s">
        <v>70</v>
      </c>
      <c r="H22" s="30">
        <v>58.7</v>
      </c>
      <c r="I22" s="30">
        <f>+H22/1000*2592000</f>
        <v>152150.4</v>
      </c>
      <c r="J22" s="22"/>
      <c r="K22" s="26"/>
      <c r="L22" s="32"/>
      <c r="M22" s="32"/>
    </row>
    <row r="23" spans="1:13" ht="15.75" customHeight="1">
      <c r="A23" s="15"/>
      <c r="B23" s="16" t="s">
        <v>0</v>
      </c>
      <c r="C23" s="17">
        <v>341.25</v>
      </c>
      <c r="D23" s="18">
        <v>273.9756250000001</v>
      </c>
      <c r="E23" s="18">
        <v>655080.2820000001</v>
      </c>
      <c r="F23" s="19"/>
      <c r="G23" s="16" t="s">
        <v>0</v>
      </c>
      <c r="H23" s="17"/>
      <c r="I23" s="21">
        <f>+H23*2592000</f>
        <v>0</v>
      </c>
      <c r="J23" s="22">
        <v>66249</v>
      </c>
      <c r="K23" s="26">
        <v>1493107.4176</v>
      </c>
      <c r="L23" s="28" t="s">
        <v>77</v>
      </c>
      <c r="M23" s="28" t="s">
        <v>77</v>
      </c>
    </row>
    <row r="24" spans="1:13" ht="15.75" customHeight="1">
      <c r="A24" s="15"/>
      <c r="B24" s="16" t="s">
        <v>30</v>
      </c>
      <c r="C24" s="17">
        <v>378.4</v>
      </c>
      <c r="D24" s="18">
        <v>345.44999999999993</v>
      </c>
      <c r="E24" s="18">
        <v>700401.6</v>
      </c>
      <c r="F24" s="19"/>
      <c r="G24" s="16" t="s">
        <v>30</v>
      </c>
      <c r="H24" s="17"/>
      <c r="I24" s="21">
        <f>+H24*2592000</f>
        <v>0</v>
      </c>
      <c r="J24" s="22">
        <v>57322</v>
      </c>
      <c r="K24" s="26">
        <v>2441758.5712</v>
      </c>
      <c r="L24" s="28" t="s">
        <v>77</v>
      </c>
      <c r="M24" s="28" t="s">
        <v>77</v>
      </c>
    </row>
    <row r="25" spans="1:13" ht="15.75" customHeight="1">
      <c r="A25" s="15" t="s">
        <v>19</v>
      </c>
      <c r="B25" s="16" t="s">
        <v>24</v>
      </c>
      <c r="C25" s="17">
        <v>3236.49</v>
      </c>
      <c r="D25" s="18">
        <v>2475.9971290322583</v>
      </c>
      <c r="E25" s="18">
        <v>3770396.4096000004</v>
      </c>
      <c r="F25" s="19">
        <f>E25+E27+E29+E32</f>
        <v>8145194.5728</v>
      </c>
      <c r="G25" s="16" t="s">
        <v>24</v>
      </c>
      <c r="H25" s="21"/>
      <c r="I25" s="21"/>
      <c r="J25" s="22">
        <v>631186</v>
      </c>
      <c r="K25" s="26">
        <v>12154991.16288</v>
      </c>
      <c r="L25" s="25">
        <v>1399680</v>
      </c>
      <c r="M25" s="28" t="s">
        <v>78</v>
      </c>
    </row>
    <row r="26" spans="1:13" ht="15.75" customHeight="1" hidden="1">
      <c r="A26" s="15"/>
      <c r="B26" s="16"/>
      <c r="C26" s="17"/>
      <c r="D26" s="18"/>
      <c r="E26" s="18"/>
      <c r="F26" s="19"/>
      <c r="G26" s="20" t="s">
        <v>24</v>
      </c>
      <c r="H26" s="21">
        <v>180</v>
      </c>
      <c r="I26" s="21">
        <f>+H26/1000*2592000</f>
        <v>466560</v>
      </c>
      <c r="J26" s="22"/>
      <c r="K26" s="26"/>
      <c r="L26" s="27"/>
      <c r="M26" s="28">
        <v>0</v>
      </c>
    </row>
    <row r="27" spans="1:13" ht="15.75" customHeight="1">
      <c r="A27" s="15"/>
      <c r="B27" s="16" t="s">
        <v>6</v>
      </c>
      <c r="C27" s="17">
        <v>2249.64</v>
      </c>
      <c r="D27" s="18">
        <v>2001.8928548387096</v>
      </c>
      <c r="E27" s="18">
        <v>2337725.0879999995</v>
      </c>
      <c r="F27" s="19"/>
      <c r="G27" s="16" t="s">
        <v>6</v>
      </c>
      <c r="H27" s="21"/>
      <c r="I27" s="21"/>
      <c r="J27" s="22">
        <v>196301</v>
      </c>
      <c r="K27" s="26">
        <v>5173956.076180646</v>
      </c>
      <c r="L27" s="25">
        <v>777600</v>
      </c>
      <c r="M27" s="28" t="s">
        <v>78</v>
      </c>
    </row>
    <row r="28" spans="1:13" ht="15.75" customHeight="1" hidden="1">
      <c r="A28" s="15"/>
      <c r="B28" s="16"/>
      <c r="C28" s="17"/>
      <c r="D28" s="18"/>
      <c r="E28" s="18"/>
      <c r="F28" s="19"/>
      <c r="G28" s="20" t="s">
        <v>47</v>
      </c>
      <c r="H28" s="21">
        <v>100</v>
      </c>
      <c r="I28" s="21">
        <f>+H28/1000*2592000</f>
        <v>259200</v>
      </c>
      <c r="J28" s="22"/>
      <c r="K28" s="26"/>
      <c r="L28" s="27"/>
      <c r="M28" s="28">
        <v>0</v>
      </c>
    </row>
    <row r="29" spans="1:13" ht="15.75" customHeight="1">
      <c r="A29" s="15"/>
      <c r="B29" s="16" t="s">
        <v>3</v>
      </c>
      <c r="C29" s="17">
        <v>1343.1699999999996</v>
      </c>
      <c r="D29" s="18">
        <v>838.41</v>
      </c>
      <c r="E29" s="18">
        <v>1746673.92</v>
      </c>
      <c r="F29" s="19"/>
      <c r="G29" s="16" t="s">
        <v>3</v>
      </c>
      <c r="H29" s="17"/>
      <c r="I29" s="21">
        <f>+H29*2592000</f>
        <v>0</v>
      </c>
      <c r="J29" s="22">
        <v>221726</v>
      </c>
      <c r="K29" s="26">
        <v>5812069.8912</v>
      </c>
      <c r="L29" s="25">
        <v>1477440</v>
      </c>
      <c r="M29" s="28" t="s">
        <v>78</v>
      </c>
    </row>
    <row r="30" spans="1:13" ht="15.75" customHeight="1" hidden="1">
      <c r="A30" s="15"/>
      <c r="B30" s="16"/>
      <c r="C30" s="17"/>
      <c r="D30" s="18"/>
      <c r="E30" s="18"/>
      <c r="F30" s="19"/>
      <c r="G30" s="20" t="s">
        <v>3</v>
      </c>
      <c r="H30" s="21">
        <v>150</v>
      </c>
      <c r="I30" s="21">
        <f>+H30/1000*2592000</f>
        <v>388800</v>
      </c>
      <c r="J30" s="22"/>
      <c r="K30" s="26"/>
      <c r="L30" s="27"/>
      <c r="M30" s="28">
        <v>0</v>
      </c>
    </row>
    <row r="31" spans="1:13" ht="15.75" customHeight="1" hidden="1">
      <c r="A31" s="15"/>
      <c r="B31" s="16"/>
      <c r="C31" s="17"/>
      <c r="D31" s="18"/>
      <c r="E31" s="18"/>
      <c r="F31" s="19"/>
      <c r="G31" s="20" t="s">
        <v>34</v>
      </c>
      <c r="H31" s="21">
        <v>40</v>
      </c>
      <c r="I31" s="21">
        <f>+H31/1000*2592000</f>
        <v>103680</v>
      </c>
      <c r="J31" s="22"/>
      <c r="K31" s="26"/>
      <c r="L31" s="27"/>
      <c r="M31" s="28">
        <v>0</v>
      </c>
    </row>
    <row r="32" spans="1:13" ht="15.75" customHeight="1">
      <c r="A32" s="15"/>
      <c r="B32" s="16" t="s">
        <v>7</v>
      </c>
      <c r="C32" s="17">
        <v>207.08</v>
      </c>
      <c r="D32" s="18">
        <v>146.26</v>
      </c>
      <c r="E32" s="18">
        <v>290399.1552</v>
      </c>
      <c r="F32" s="19"/>
      <c r="G32" s="16" t="s">
        <v>7</v>
      </c>
      <c r="H32" s="22"/>
      <c r="I32" s="17"/>
      <c r="J32" s="22">
        <v>54960</v>
      </c>
      <c r="K32" s="26">
        <v>930977.42016</v>
      </c>
      <c r="L32" s="28" t="s">
        <v>77</v>
      </c>
      <c r="M32" s="28" t="s">
        <v>77</v>
      </c>
    </row>
    <row r="33" spans="1:14" ht="15" customHeight="1">
      <c r="A33" s="15" t="s">
        <v>20</v>
      </c>
      <c r="B33" s="16" t="s">
        <v>11</v>
      </c>
      <c r="C33" s="17">
        <v>2063.32</v>
      </c>
      <c r="D33" s="18">
        <v>2308.923412634409</v>
      </c>
      <c r="E33" s="18">
        <v>4591622.9256</v>
      </c>
      <c r="F33" s="19">
        <f>E33+E35+E37+E38</f>
        <v>5921393.517599999</v>
      </c>
      <c r="G33" s="16" t="s">
        <v>11</v>
      </c>
      <c r="H33" s="21"/>
      <c r="I33" s="21"/>
      <c r="J33" s="22">
        <v>189149</v>
      </c>
      <c r="K33" s="26">
        <v>12822926.2848</v>
      </c>
      <c r="L33" s="25">
        <v>535844.16</v>
      </c>
      <c r="M33" s="28" t="s">
        <v>78</v>
      </c>
      <c r="N33" s="1"/>
    </row>
    <row r="34" spans="1:13" ht="15" customHeight="1" hidden="1">
      <c r="A34" s="15"/>
      <c r="B34" s="16"/>
      <c r="C34" s="17"/>
      <c r="D34" s="18"/>
      <c r="E34" s="18"/>
      <c r="F34" s="19"/>
      <c r="G34" s="29" t="s">
        <v>58</v>
      </c>
      <c r="H34" s="30">
        <v>150</v>
      </c>
      <c r="I34" s="30">
        <f>+H34/1000*2592000</f>
        <v>388800</v>
      </c>
      <c r="J34" s="22"/>
      <c r="K34" s="26"/>
      <c r="L34" s="31"/>
      <c r="M34" s="28">
        <v>0</v>
      </c>
    </row>
    <row r="35" spans="1:13" ht="15" customHeight="1">
      <c r="A35" s="15"/>
      <c r="B35" s="16" t="s">
        <v>13</v>
      </c>
      <c r="C35" s="17">
        <v>68.1</v>
      </c>
      <c r="D35" s="18">
        <v>68.1</v>
      </c>
      <c r="E35" s="18">
        <v>182399.04000000004</v>
      </c>
      <c r="F35" s="19"/>
      <c r="G35" s="16" t="s">
        <v>13</v>
      </c>
      <c r="H35" s="17"/>
      <c r="I35" s="21">
        <f>+H35*2592000</f>
        <v>0</v>
      </c>
      <c r="J35" s="22">
        <v>34694</v>
      </c>
      <c r="K35" s="26">
        <v>445500.10400000005</v>
      </c>
      <c r="L35" s="25">
        <v>194400</v>
      </c>
      <c r="M35" s="28" t="s">
        <v>77</v>
      </c>
    </row>
    <row r="36" spans="1:13" ht="15" customHeight="1" hidden="1">
      <c r="A36" s="15"/>
      <c r="B36" s="16"/>
      <c r="C36" s="17"/>
      <c r="D36" s="18"/>
      <c r="E36" s="18"/>
      <c r="F36" s="19"/>
      <c r="G36" s="20" t="s">
        <v>63</v>
      </c>
      <c r="H36" s="21">
        <v>25</v>
      </c>
      <c r="I36" s="21">
        <f>+H36/1000*2592000</f>
        <v>64800</v>
      </c>
      <c r="J36" s="21"/>
      <c r="K36" s="26"/>
      <c r="L36" s="27"/>
      <c r="M36" s="28">
        <v>0</v>
      </c>
    </row>
    <row r="37" spans="1:13" ht="15" customHeight="1">
      <c r="A37" s="15"/>
      <c r="B37" s="16" t="s">
        <v>12</v>
      </c>
      <c r="C37" s="17">
        <v>659.5199999999999</v>
      </c>
      <c r="D37" s="18">
        <v>553.8938709677418</v>
      </c>
      <c r="E37" s="18">
        <v>716874.912</v>
      </c>
      <c r="F37" s="19"/>
      <c r="G37" s="16" t="s">
        <v>12</v>
      </c>
      <c r="H37" s="17"/>
      <c r="I37" s="21">
        <f>+H37*2592000</f>
        <v>0</v>
      </c>
      <c r="J37" s="22">
        <v>100697</v>
      </c>
      <c r="K37" s="26">
        <v>1936841.4162580648</v>
      </c>
      <c r="L37" s="28" t="s">
        <v>77</v>
      </c>
      <c r="M37" s="28" t="s">
        <v>77</v>
      </c>
    </row>
    <row r="38" spans="1:13" ht="15" customHeight="1">
      <c r="A38" s="15"/>
      <c r="B38" s="16" t="s">
        <v>14</v>
      </c>
      <c r="C38" s="17">
        <v>210.63000000000002</v>
      </c>
      <c r="D38" s="18">
        <v>181.23935483870966</v>
      </c>
      <c r="E38" s="18">
        <v>430496.64</v>
      </c>
      <c r="F38" s="19"/>
      <c r="G38" s="16" t="s">
        <v>14</v>
      </c>
      <c r="H38" s="17"/>
      <c r="I38" s="21">
        <f>+H38*2592000</f>
        <v>0</v>
      </c>
      <c r="J38" s="22">
        <v>57883</v>
      </c>
      <c r="K38" s="26">
        <v>1112299.1675458066</v>
      </c>
      <c r="L38" s="25">
        <v>388800.00000000006</v>
      </c>
      <c r="M38" s="25">
        <v>388800.00000000006</v>
      </c>
    </row>
    <row r="39" spans="1:13" ht="15" customHeight="1" hidden="1">
      <c r="A39" s="15"/>
      <c r="B39" s="16"/>
      <c r="C39" s="17"/>
      <c r="D39" s="18"/>
      <c r="E39" s="18"/>
      <c r="F39" s="19"/>
      <c r="G39" s="29" t="s">
        <v>59</v>
      </c>
      <c r="H39" s="30">
        <v>15</v>
      </c>
      <c r="I39" s="30">
        <f>+H39/1000*2592000</f>
        <v>38880</v>
      </c>
      <c r="J39" s="30"/>
      <c r="K39" s="26"/>
      <c r="L39" s="31"/>
      <c r="M39" s="38"/>
    </row>
    <row r="40" spans="1:13" ht="15" customHeight="1" hidden="1">
      <c r="A40" s="15"/>
      <c r="B40" s="16"/>
      <c r="C40" s="17"/>
      <c r="D40" s="18"/>
      <c r="E40" s="18"/>
      <c r="F40" s="19"/>
      <c r="G40" s="29" t="s">
        <v>71</v>
      </c>
      <c r="H40" s="30">
        <v>35</v>
      </c>
      <c r="I40" s="30">
        <f>+H40/1000*2592000</f>
        <v>90720.00000000001</v>
      </c>
      <c r="J40" s="30"/>
      <c r="K40" s="26"/>
      <c r="L40" s="31"/>
      <c r="M40" s="31"/>
    </row>
    <row r="41" spans="1:13" ht="15" customHeight="1">
      <c r="A41" s="15" t="s">
        <v>21</v>
      </c>
      <c r="B41" s="16" t="s">
        <v>4</v>
      </c>
      <c r="C41" s="17">
        <v>1556.0400000000002</v>
      </c>
      <c r="D41" s="18">
        <v>1436.92</v>
      </c>
      <c r="E41" s="18">
        <v>3728020.3199999994</v>
      </c>
      <c r="F41" s="19">
        <f>E41+E44</f>
        <v>4174137.6767999995</v>
      </c>
      <c r="G41" s="16" t="s">
        <v>4</v>
      </c>
      <c r="H41" s="17"/>
      <c r="I41" s="21">
        <f>+H41*2592000</f>
        <v>0</v>
      </c>
      <c r="J41" s="22">
        <v>222991</v>
      </c>
      <c r="K41" s="26">
        <v>9444905.625599999</v>
      </c>
      <c r="L41" s="25">
        <v>1306450.944</v>
      </c>
      <c r="M41" s="28">
        <v>1268376.192</v>
      </c>
    </row>
    <row r="42" spans="1:13" ht="16.5" customHeight="1" hidden="1">
      <c r="A42" s="15"/>
      <c r="B42" s="16"/>
      <c r="C42" s="17"/>
      <c r="D42" s="18"/>
      <c r="E42" s="18"/>
      <c r="F42" s="19"/>
      <c r="G42" s="29" t="s">
        <v>61</v>
      </c>
      <c r="H42" s="30">
        <v>360</v>
      </c>
      <c r="I42" s="30">
        <f>+H42/1000*2592000</f>
        <v>933120</v>
      </c>
      <c r="J42" s="37"/>
      <c r="K42" s="26"/>
      <c r="L42" s="25"/>
      <c r="M42" s="32"/>
    </row>
    <row r="43" spans="1:13" ht="16.5" customHeight="1" hidden="1">
      <c r="A43" s="15"/>
      <c r="B43" s="16"/>
      <c r="C43" s="17"/>
      <c r="D43" s="18"/>
      <c r="E43" s="18"/>
      <c r="F43" s="19"/>
      <c r="G43" s="29" t="s">
        <v>62</v>
      </c>
      <c r="H43" s="30">
        <v>70</v>
      </c>
      <c r="I43" s="30">
        <f>+H43/1000*2592000</f>
        <v>181440.00000000003</v>
      </c>
      <c r="J43" s="37"/>
      <c r="K43" s="26"/>
      <c r="L43" s="25"/>
      <c r="M43" s="31"/>
    </row>
    <row r="44" spans="1:13" ht="16.5" customHeight="1">
      <c r="A44" s="15"/>
      <c r="B44" s="16" t="s">
        <v>25</v>
      </c>
      <c r="C44" s="17">
        <v>181.25</v>
      </c>
      <c r="D44" s="18">
        <v>175.34447311827958</v>
      </c>
      <c r="E44" s="18">
        <v>446117.3568</v>
      </c>
      <c r="F44" s="19"/>
      <c r="G44" s="39" t="s">
        <v>25</v>
      </c>
      <c r="H44" s="37"/>
      <c r="I44" s="37"/>
      <c r="J44" s="22">
        <v>63437</v>
      </c>
      <c r="K44" s="26">
        <v>998010.9840000002</v>
      </c>
      <c r="L44" s="25">
        <v>160753.24800000002</v>
      </c>
      <c r="M44" s="25">
        <v>88723.296</v>
      </c>
    </row>
    <row r="45" spans="1:13" ht="16.5" customHeight="1" hidden="1" thickBot="1">
      <c r="A45" s="15"/>
      <c r="B45" s="16"/>
      <c r="C45" s="17"/>
      <c r="D45" s="18"/>
      <c r="E45" s="18"/>
      <c r="F45" s="19"/>
      <c r="G45" s="29" t="s">
        <v>60</v>
      </c>
      <c r="H45" s="30">
        <v>70</v>
      </c>
      <c r="I45" s="30">
        <f>+H45/1000*2592000</f>
        <v>181440.00000000003</v>
      </c>
      <c r="J45" s="37"/>
      <c r="K45" s="26"/>
      <c r="L45" s="32"/>
      <c r="M45" s="32"/>
    </row>
    <row r="46" spans="1:13" ht="16.5" customHeight="1">
      <c r="A46" s="15" t="s">
        <v>22</v>
      </c>
      <c r="B46" s="16" t="s">
        <v>9</v>
      </c>
      <c r="C46" s="17">
        <v>505.12</v>
      </c>
      <c r="D46" s="18">
        <v>239.38664740143363</v>
      </c>
      <c r="E46" s="18">
        <v>429502.23760000005</v>
      </c>
      <c r="F46" s="19">
        <f>E46+E50</f>
        <v>944373.7408000003</v>
      </c>
      <c r="G46" s="16" t="s">
        <v>9</v>
      </c>
      <c r="H46" s="17"/>
      <c r="I46" s="21">
        <f>+H46*2592000</f>
        <v>0</v>
      </c>
      <c r="J46" s="22">
        <v>345822</v>
      </c>
      <c r="K46" s="26">
        <v>3116079.8208000003</v>
      </c>
      <c r="L46" s="25">
        <v>2060951.0399999998</v>
      </c>
      <c r="M46" s="25">
        <v>2060951.0399999998</v>
      </c>
    </row>
    <row r="47" spans="1:13" ht="16.5" customHeight="1" hidden="1">
      <c r="A47" s="15"/>
      <c r="B47" s="16"/>
      <c r="C47" s="17"/>
      <c r="D47" s="18"/>
      <c r="E47" s="18"/>
      <c r="F47" s="19"/>
      <c r="G47" s="29" t="s">
        <v>57</v>
      </c>
      <c r="H47" s="30">
        <v>260</v>
      </c>
      <c r="I47" s="30">
        <f>+H47/1000*2592000</f>
        <v>673920</v>
      </c>
      <c r="J47" s="37"/>
      <c r="K47" s="26"/>
      <c r="L47" s="31"/>
      <c r="M47" s="31"/>
    </row>
    <row r="48" spans="1:13" ht="16.5" customHeight="1" hidden="1">
      <c r="A48" s="15"/>
      <c r="B48" s="16"/>
      <c r="C48" s="17"/>
      <c r="D48" s="18"/>
      <c r="E48" s="18"/>
      <c r="F48" s="19"/>
      <c r="G48" s="40" t="s">
        <v>68</v>
      </c>
      <c r="H48" s="30">
        <v>3.6</v>
      </c>
      <c r="I48" s="30">
        <f>+H48/1000*2592000</f>
        <v>9331.199999999999</v>
      </c>
      <c r="J48" s="37"/>
      <c r="K48" s="26"/>
      <c r="L48" s="31"/>
      <c r="M48" s="31"/>
    </row>
    <row r="49" spans="1:13" ht="16.5" customHeight="1" hidden="1">
      <c r="A49" s="15"/>
      <c r="B49" s="16"/>
      <c r="C49" s="17"/>
      <c r="D49" s="18"/>
      <c r="E49" s="18"/>
      <c r="F49" s="19"/>
      <c r="G49" s="29" t="s">
        <v>56</v>
      </c>
      <c r="H49" s="30">
        <v>1.44</v>
      </c>
      <c r="I49" s="30">
        <f>+H49/1000*2592000</f>
        <v>3732.4799999999996</v>
      </c>
      <c r="J49" s="37"/>
      <c r="K49" s="26"/>
      <c r="L49" s="31"/>
      <c r="M49" s="31"/>
    </row>
    <row r="50" spans="1:13" ht="16.5" customHeight="1">
      <c r="A50" s="15"/>
      <c r="B50" s="16" t="s">
        <v>26</v>
      </c>
      <c r="C50" s="17">
        <v>187.99999999999997</v>
      </c>
      <c r="D50" s="18">
        <v>274.01649596774195</v>
      </c>
      <c r="E50" s="18">
        <v>514871.50320000015</v>
      </c>
      <c r="F50" s="19"/>
      <c r="G50" s="16" t="s">
        <v>26</v>
      </c>
      <c r="H50" s="37"/>
      <c r="I50" s="37"/>
      <c r="J50" s="22">
        <v>92973</v>
      </c>
      <c r="K50" s="26">
        <v>1229174.5152000003</v>
      </c>
      <c r="L50" s="25">
        <v>98820.864</v>
      </c>
      <c r="M50" s="25">
        <v>58109.183999999994</v>
      </c>
    </row>
    <row r="51" spans="1:13" ht="15" customHeight="1" hidden="1" thickBot="1">
      <c r="A51" s="15"/>
      <c r="B51" s="16"/>
      <c r="C51" s="17"/>
      <c r="D51" s="18"/>
      <c r="E51" s="18"/>
      <c r="F51" s="19"/>
      <c r="G51" s="29" t="s">
        <v>55</v>
      </c>
      <c r="H51" s="30">
        <v>35</v>
      </c>
      <c r="I51" s="30">
        <f>+H51/1000*2592000</f>
        <v>90720.00000000001</v>
      </c>
      <c r="J51" s="37"/>
      <c r="K51" s="26"/>
      <c r="L51" s="32"/>
      <c r="M51" s="32"/>
    </row>
    <row r="52" spans="1:13" ht="15" customHeight="1">
      <c r="A52" s="15" t="s">
        <v>23</v>
      </c>
      <c r="B52" s="16" t="s">
        <v>27</v>
      </c>
      <c r="C52" s="17">
        <v>1306.5899999999997</v>
      </c>
      <c r="D52" s="18">
        <v>791.0098566308243</v>
      </c>
      <c r="E52" s="18">
        <v>1803625.248</v>
      </c>
      <c r="F52" s="19">
        <f>E52+E59+E62</f>
        <v>3392336.064</v>
      </c>
      <c r="G52" s="16" t="s">
        <v>27</v>
      </c>
      <c r="H52" s="17"/>
      <c r="I52" s="21">
        <f>+H52*2592000</f>
        <v>0</v>
      </c>
      <c r="J52" s="22">
        <v>303801</v>
      </c>
      <c r="K52" s="26">
        <v>6007887.36</v>
      </c>
      <c r="L52" s="25">
        <v>2374987.392</v>
      </c>
      <c r="M52" s="28">
        <v>786609.7920000001</v>
      </c>
    </row>
    <row r="53" spans="1:13" ht="15" customHeight="1" hidden="1">
      <c r="A53" s="15"/>
      <c r="B53" s="16"/>
      <c r="C53" s="17"/>
      <c r="D53" s="18"/>
      <c r="E53" s="18"/>
      <c r="F53" s="19"/>
      <c r="G53" s="33" t="s">
        <v>27</v>
      </c>
      <c r="H53" s="30">
        <v>550</v>
      </c>
      <c r="I53" s="30">
        <f aca="true" t="shared" si="0" ref="I53:I58">+H53/1000*2592000</f>
        <v>1425600</v>
      </c>
      <c r="J53" s="37"/>
      <c r="K53" s="26"/>
      <c r="L53" s="32"/>
      <c r="M53" s="32"/>
    </row>
    <row r="54" spans="1:13" ht="15" customHeight="1" hidden="1">
      <c r="A54" s="15"/>
      <c r="B54" s="16"/>
      <c r="C54" s="17"/>
      <c r="D54" s="18"/>
      <c r="E54" s="18"/>
      <c r="F54" s="19"/>
      <c r="G54" s="33" t="s">
        <v>48</v>
      </c>
      <c r="H54" s="30">
        <v>100</v>
      </c>
      <c r="I54" s="30">
        <f t="shared" si="0"/>
        <v>259200</v>
      </c>
      <c r="J54" s="37"/>
      <c r="K54" s="26"/>
      <c r="L54" s="31"/>
      <c r="M54" s="31"/>
    </row>
    <row r="55" spans="1:13" ht="15" customHeight="1" hidden="1">
      <c r="A55" s="15"/>
      <c r="B55" s="16"/>
      <c r="C55" s="17"/>
      <c r="D55" s="18"/>
      <c r="E55" s="18"/>
      <c r="F55" s="19"/>
      <c r="G55" s="33" t="s">
        <v>49</v>
      </c>
      <c r="H55" s="30">
        <v>12</v>
      </c>
      <c r="I55" s="30">
        <f t="shared" si="0"/>
        <v>31104</v>
      </c>
      <c r="J55" s="37"/>
      <c r="K55" s="26"/>
      <c r="L55" s="31"/>
      <c r="M55" s="31"/>
    </row>
    <row r="56" spans="1:13" ht="15" customHeight="1" hidden="1">
      <c r="A56" s="15"/>
      <c r="B56" s="16"/>
      <c r="C56" s="17"/>
      <c r="D56" s="18"/>
      <c r="E56" s="18"/>
      <c r="F56" s="19"/>
      <c r="G56" s="33" t="s">
        <v>50</v>
      </c>
      <c r="H56" s="30">
        <v>5</v>
      </c>
      <c r="I56" s="30">
        <f t="shared" si="0"/>
        <v>12960</v>
      </c>
      <c r="J56" s="37"/>
      <c r="K56" s="26"/>
      <c r="L56" s="31"/>
      <c r="M56" s="31"/>
    </row>
    <row r="57" spans="1:13" ht="15" customHeight="1" hidden="1">
      <c r="A57" s="15"/>
      <c r="B57" s="16"/>
      <c r="C57" s="17"/>
      <c r="D57" s="18"/>
      <c r="E57" s="18"/>
      <c r="F57" s="19"/>
      <c r="G57" s="33" t="s">
        <v>51</v>
      </c>
      <c r="H57" s="30">
        <v>0.5</v>
      </c>
      <c r="I57" s="30">
        <f t="shared" si="0"/>
        <v>1296</v>
      </c>
      <c r="J57" s="37"/>
      <c r="K57" s="26"/>
      <c r="L57" s="31"/>
      <c r="M57" s="31"/>
    </row>
    <row r="58" spans="1:13" ht="15" customHeight="1" hidden="1">
      <c r="A58" s="15"/>
      <c r="B58" s="16"/>
      <c r="C58" s="17"/>
      <c r="D58" s="18"/>
      <c r="E58" s="18"/>
      <c r="F58" s="19"/>
      <c r="G58" s="20" t="s">
        <v>48</v>
      </c>
      <c r="H58" s="21">
        <v>100</v>
      </c>
      <c r="I58" s="21">
        <f t="shared" si="0"/>
        <v>259200</v>
      </c>
      <c r="J58" s="21"/>
      <c r="K58" s="26"/>
      <c r="L58" s="27"/>
      <c r="M58" s="28"/>
    </row>
    <row r="59" spans="1:13" ht="15" customHeight="1">
      <c r="A59" s="15"/>
      <c r="B59" s="16" t="s">
        <v>10</v>
      </c>
      <c r="C59" s="17">
        <v>589.5500000000001</v>
      </c>
      <c r="D59" s="18">
        <v>152.23</v>
      </c>
      <c r="E59" s="18">
        <v>262893.888</v>
      </c>
      <c r="F59" s="19"/>
      <c r="G59" s="16" t="s">
        <v>10</v>
      </c>
      <c r="H59" s="17"/>
      <c r="I59" s="21">
        <f>+H59*2592000</f>
        <v>0</v>
      </c>
      <c r="J59" s="22">
        <v>85748</v>
      </c>
      <c r="K59" s="26">
        <v>2382329.0880000005</v>
      </c>
      <c r="L59" s="25">
        <v>1608387.84</v>
      </c>
      <c r="M59" s="25">
        <v>53187.84</v>
      </c>
    </row>
    <row r="60" spans="1:13" ht="15" customHeight="1" hidden="1">
      <c r="A60" s="15"/>
      <c r="B60" s="16"/>
      <c r="C60" s="17"/>
      <c r="D60" s="18"/>
      <c r="E60" s="18"/>
      <c r="F60" s="19"/>
      <c r="G60" s="29" t="s">
        <v>52</v>
      </c>
      <c r="H60" s="30">
        <v>6.84</v>
      </c>
      <c r="I60" s="30">
        <f>+H60/1000*2592000</f>
        <v>17729.28</v>
      </c>
      <c r="J60" s="22"/>
      <c r="K60" s="26"/>
      <c r="L60" s="31"/>
      <c r="M60" s="31"/>
    </row>
    <row r="61" spans="1:13" ht="15" customHeight="1" hidden="1">
      <c r="A61" s="15"/>
      <c r="B61" s="16"/>
      <c r="C61" s="17"/>
      <c r="D61" s="18"/>
      <c r="E61" s="18"/>
      <c r="F61" s="19"/>
      <c r="G61" s="20" t="s">
        <v>53</v>
      </c>
      <c r="H61" s="21">
        <v>200</v>
      </c>
      <c r="I61" s="21">
        <f>+H61/1000*2592000</f>
        <v>518400</v>
      </c>
      <c r="J61" s="22"/>
      <c r="K61" s="26"/>
      <c r="L61" s="27"/>
      <c r="M61" s="28"/>
    </row>
    <row r="62" spans="1:13" ht="15" customHeight="1">
      <c r="A62" s="15"/>
      <c r="B62" s="16" t="s">
        <v>8</v>
      </c>
      <c r="C62" s="17">
        <v>752.94</v>
      </c>
      <c r="D62" s="18">
        <v>630.8699999999998</v>
      </c>
      <c r="E62" s="18">
        <v>1325816.9279999998</v>
      </c>
      <c r="F62" s="19"/>
      <c r="G62" s="16" t="s">
        <v>8</v>
      </c>
      <c r="H62" s="21"/>
      <c r="I62" s="21">
        <f>+H62*2592000</f>
        <v>0</v>
      </c>
      <c r="J62" s="22">
        <v>190628</v>
      </c>
      <c r="K62" s="26">
        <v>2076872.1421810035</v>
      </c>
      <c r="L62" s="28">
        <v>38880</v>
      </c>
      <c r="M62" s="28" t="s">
        <v>79</v>
      </c>
    </row>
    <row r="63" spans="1:13" ht="15" customHeight="1" hidden="1" thickBot="1">
      <c r="A63" s="15"/>
      <c r="B63" s="16"/>
      <c r="C63" s="17"/>
      <c r="D63" s="18"/>
      <c r="E63" s="18"/>
      <c r="F63" s="19"/>
      <c r="G63" s="20" t="s">
        <v>54</v>
      </c>
      <c r="H63" s="21">
        <v>5</v>
      </c>
      <c r="I63" s="21">
        <f>+H63/1000*2592000</f>
        <v>12960</v>
      </c>
      <c r="J63" s="21"/>
      <c r="K63" s="26"/>
      <c r="L63" s="41">
        <v>12960</v>
      </c>
      <c r="M63" s="26"/>
    </row>
    <row r="64" spans="1:13" ht="24" customHeight="1">
      <c r="A64" s="15" t="s">
        <v>72</v>
      </c>
      <c r="B64" s="15"/>
      <c r="C64" s="15"/>
      <c r="D64" s="15"/>
      <c r="E64" s="15"/>
      <c r="F64" s="15"/>
      <c r="G64" s="15"/>
      <c r="H64" s="17">
        <f>SUM(H2:H63)</f>
        <v>3633.88</v>
      </c>
      <c r="I64" s="17">
        <f>SUM(I2:I63)</f>
        <v>9419016.959999999</v>
      </c>
      <c r="J64" s="42">
        <f>SUM(J2:J63)</f>
        <v>4002600</v>
      </c>
      <c r="K64" s="43">
        <f>SUM(K2:K62)</f>
        <v>122022874.56440556</v>
      </c>
      <c r="L64" s="43">
        <f>SUM(L2:L62)</f>
        <v>18246213.792</v>
      </c>
      <c r="M64" s="43">
        <f>SUM(M2:M62)</f>
        <v>7382702.016000001</v>
      </c>
    </row>
    <row r="65" spans="1:13" ht="19.5" customHeight="1" hidden="1">
      <c r="A65" s="6"/>
      <c r="B65" s="6"/>
      <c r="C65" s="6"/>
      <c r="D65" s="6"/>
      <c r="E65" s="6"/>
      <c r="F65" s="7"/>
      <c r="G65" s="7"/>
      <c r="H65" s="7"/>
      <c r="I65" s="7"/>
      <c r="J65" s="7"/>
      <c r="K65" s="11" t="s">
        <v>66</v>
      </c>
      <c r="L65" s="8">
        <v>0.16749705937316128</v>
      </c>
      <c r="M65" s="9">
        <v>0.06145554193071914</v>
      </c>
    </row>
    <row r="66" spans="1:13" ht="15.75" customHeight="1">
      <c r="A66" s="3"/>
      <c r="B66" s="3"/>
      <c r="C66" s="3"/>
      <c r="D66" s="3"/>
      <c r="E66" s="3"/>
      <c r="F66" s="3"/>
      <c r="K66" s="4"/>
      <c r="L66" s="5"/>
      <c r="M66" s="5"/>
    </row>
    <row r="67" spans="1:13" ht="15.75" customHeight="1">
      <c r="A67" s="3"/>
      <c r="B67" s="3"/>
      <c r="C67" s="3"/>
      <c r="D67" s="3"/>
      <c r="E67" s="3"/>
      <c r="F67" s="3"/>
      <c r="K67" s="4"/>
      <c r="L67" s="5"/>
      <c r="M67" s="5"/>
    </row>
    <row r="68" spans="1:6" ht="13.5">
      <c r="A68" s="3"/>
      <c r="B68" s="3"/>
      <c r="C68" s="3"/>
      <c r="D68" s="3"/>
      <c r="E68" s="3"/>
      <c r="F68" s="3"/>
    </row>
  </sheetData>
  <sheetProtection/>
  <mergeCells count="17">
    <mergeCell ref="F2:F6"/>
    <mergeCell ref="A64:G64"/>
    <mergeCell ref="A33:A40"/>
    <mergeCell ref="F33:F40"/>
    <mergeCell ref="A2:A6"/>
    <mergeCell ref="F7:F18"/>
    <mergeCell ref="A7:A16"/>
    <mergeCell ref="A19:A24"/>
    <mergeCell ref="F19:F24"/>
    <mergeCell ref="A41:A45"/>
    <mergeCell ref="F41:F45"/>
    <mergeCell ref="A46:A51"/>
    <mergeCell ref="F46:F51"/>
    <mergeCell ref="A52:A63"/>
    <mergeCell ref="F52:F63"/>
    <mergeCell ref="A25:A32"/>
    <mergeCell ref="F25:F32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scale="80" r:id="rId1"/>
  <ignoredErrors>
    <ignoredError sqref="L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</dc:creator>
  <cp:keywords/>
  <dc:description/>
  <cp:lastModifiedBy>Bryan Eduardo Canahuate Sued</cp:lastModifiedBy>
  <cp:lastPrinted>2020-04-07T03:48:49Z</cp:lastPrinted>
  <dcterms:created xsi:type="dcterms:W3CDTF">2003-06-08T03:01:17Z</dcterms:created>
  <dcterms:modified xsi:type="dcterms:W3CDTF">2022-02-18T15:36:01Z</dcterms:modified>
  <cp:category/>
  <cp:version/>
  <cp:contentType/>
  <cp:contentStatus/>
</cp:coreProperties>
</file>