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PRES. 152" sheetId="1" r:id="rId1"/>
  </sheets>
  <definedNames>
    <definedName name="_xlnm._FilterDatabase" localSheetId="0" hidden="1">'PRES. 152'!$A$7:$F$98</definedName>
    <definedName name="_xlnm.Print_Area" localSheetId="0">'PRES. 152'!$A$1:$F$121</definedName>
    <definedName name="_xlnm.Print_Titles" localSheetId="0">'PRES. 152'!$1:$7</definedName>
  </definedNames>
  <calcPr calcId="162913"/>
</workbook>
</file>

<file path=xl/calcChain.xml><?xml version="1.0" encoding="utf-8"?>
<calcChain xmlns="http://schemas.openxmlformats.org/spreadsheetml/2006/main">
  <c r="F11" i="1" l="1"/>
  <c r="F14" i="1"/>
  <c r="F90" i="1" l="1"/>
  <c r="F42" i="1" l="1"/>
  <c r="F46" i="1"/>
  <c r="F21" i="1" l="1"/>
  <c r="F20" i="1"/>
  <c r="F94" i="1" l="1"/>
  <c r="F92" i="1"/>
  <c r="F91" i="1"/>
  <c r="F89" i="1"/>
  <c r="F88" i="1"/>
  <c r="F87" i="1"/>
  <c r="F86" i="1"/>
  <c r="F83" i="1"/>
  <c r="F82" i="1"/>
  <c r="F80" i="1"/>
  <c r="F79" i="1"/>
  <c r="F76" i="1"/>
  <c r="F75" i="1"/>
  <c r="F74" i="1"/>
  <c r="F73" i="1"/>
  <c r="F72" i="1"/>
  <c r="F71" i="1"/>
  <c r="F69" i="1"/>
  <c r="F68" i="1"/>
  <c r="F67" i="1"/>
  <c r="F66" i="1"/>
  <c r="F65" i="1"/>
  <c r="F64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5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5" i="1"/>
  <c r="F24" i="1"/>
  <c r="F17" i="1"/>
  <c r="F16" i="1"/>
  <c r="F15" i="1"/>
  <c r="F70" i="1" l="1"/>
  <c r="F40" i="1"/>
  <c r="F96" i="1" l="1"/>
  <c r="F99" i="1"/>
  <c r="F101" i="1" l="1"/>
  <c r="F103" i="1" s="1"/>
  <c r="A20" i="1" l="1"/>
  <c r="A14" i="1"/>
  <c r="A17" i="1" s="1"/>
  <c r="F104" i="1" l="1"/>
  <c r="F118" i="1" l="1"/>
  <c r="F114" i="1"/>
  <c r="F110" i="1"/>
  <c r="F117" i="1"/>
  <c r="F109" i="1"/>
  <c r="F115" i="1"/>
  <c r="F107" i="1"/>
  <c r="F116" i="1"/>
  <c r="F112" i="1"/>
  <c r="F108" i="1"/>
  <c r="F111" i="1"/>
  <c r="F113" i="1" l="1"/>
  <c r="F119" i="1" s="1"/>
  <c r="F121" i="1" s="1"/>
</calcChain>
</file>

<file path=xl/sharedStrings.xml><?xml version="1.0" encoding="utf-8"?>
<sst xmlns="http://schemas.openxmlformats.org/spreadsheetml/2006/main" count="171" uniqueCount="103">
  <si>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</si>
  <si>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</si>
  <si>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</si>
  <si>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</si>
  <si>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</si>
  <si>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</si>
  <si>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</si>
  <si>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</si>
  <si>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</si>
  <si>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M2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</si>
  <si>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</si>
  <si>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</si>
  <si>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</si>
  <si>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</si>
  <si>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</si>
  <si>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</si>
  <si>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</si>
  <si>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</si>
  <si>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</si>
  <si>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</si>
  <si>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</si>
  <si>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</si>
  <si>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</si>
  <si>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</si>
  <si>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</si>
  <si>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</si>
  <si>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</si>
  <si>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</si>
  <si>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>ANCLAJE DE H.S.</t>
  </si>
  <si>
    <t>TUBERIA Ø6" PVC (SDR-26 C/J.G.) + 3% DE PERDIDA POR CAMPANA</t>
  </si>
  <si>
    <t xml:space="preserve">SUMINISTRO Y COLOCACION DE PIEZAS ESPECIALES </t>
  </si>
  <si>
    <t>BOTE DE MATERIAL C/CAMON D= 5 KM (SUJETO A CUANTIFICACION DEL SUPERVISOR)</t>
  </si>
  <si>
    <t>SUMINISTRO Y COLOCACION DE VALVULAS</t>
  </si>
  <si>
    <t>VALVULA DE COMPUERTA DE Ø6¨ PLATILLADA (INC. 2 JUNTAS DE GOMA, 2 NIPLE PLATILLADOS, 2 JUNTAS MECANICAS TIPO DRESSER Y 2 PARES DE TORNILLOS)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</si>
  <si>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</si>
  <si>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</si>
  <si>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</si>
  <si>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</si>
  <si>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</si>
  <si>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</si>
  <si>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</si>
  <si>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</si>
  <si>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CEMENTO SOLVENTE Y TEFLON</t>
  </si>
  <si>
    <t>PEDESTAL H.S (0.80 X 0.15)</t>
  </si>
  <si>
    <t>EXCAVACION Y TAPADO</t>
  </si>
  <si>
    <t>MANO DE OBRA PLOMERO</t>
  </si>
  <si>
    <t>TUBERIA DE POLIETILENO DE ALTA DENSIDAD Ø1/2" INTERNO L=6.00M (PROMEDIO)</t>
  </si>
  <si>
    <t>ADAPTADOR  HEMBRA Ø1/2" ROSCADO A MANGUERA</t>
  </si>
  <si>
    <t xml:space="preserve">CAJA DE ACOMETIDA PLASTICA EN POLIETILENO 10" </t>
  </si>
  <si>
    <t>TUBERIA Ø1/2" SCH-40 PVC LONGITUD PROMEDIO</t>
  </si>
  <si>
    <t>TAPON HEMBRA Ø1/2"</t>
  </si>
  <si>
    <t>LLAVE DE PASO DE Ø1/2"</t>
  </si>
  <si>
    <t xml:space="preserve">P.A 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</si>
  <si>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</si>
  <si>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</si>
  <si>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 xml:space="preserve">REMOCION DE CARPETA ASFALTICA 2" </t>
  </si>
  <si>
    <t xml:space="preserve">SUMINISTRO Y COLOCACION MATERIAL DE BASE </t>
  </si>
  <si>
    <t>COMPACTACION MATERIAL DE BASE EN CAPA DE 0.20</t>
  </si>
  <si>
    <t>BOTE DE MATERIAL RELLENO Y ASFALTICO C/CAMION D = 5 KM</t>
  </si>
  <si>
    <t xml:space="preserve">REPOSICION CARPETA ASFALTICA (E = 0.05 M) </t>
  </si>
  <si>
    <t>TRANSPORTE DE ASFALTO (DIST. APROX. = 50 KM)</t>
  </si>
  <si>
    <t>CORTE DE ASFALTO  E= 2"</t>
  </si>
  <si>
    <t>M3/KM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</si>
  <si>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</si>
  <si>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</si>
  <si>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</si>
  <si>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</si>
  <si>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</si>
  <si>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</si>
  <si>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</si>
  <si>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</si>
  <si>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</si>
  <si>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>SUB-TOTAL GENERAL</t>
  </si>
  <si>
    <t xml:space="preserve">JUNTAS  MECANICAS TIPO DRESSER DE Ø6" </t>
  </si>
  <si>
    <t>TEE DE Ø6" X Ø3" ACERO SCH-40 CON PROTECCION ANTICORROSIVA</t>
  </si>
  <si>
    <t>TEE DE Ø6" X Ø6" ACERO SCH-40 CON PROTECCION ANTICORROSIVA</t>
  </si>
  <si>
    <t>CRUZ DE Ø6" X Ø3" ACERO SCH-40 CON PROTECCION ANTICORROSIVA</t>
  </si>
  <si>
    <t>REDUCCION DE Ø6"X Ø3" SCH-40 CON PROTECCION ANTICORROSIVA</t>
  </si>
  <si>
    <t xml:space="preserve">CODO Ø6"x30º ACERO SCH-40 CON PROTECCION ANTICORROSIVA </t>
  </si>
  <si>
    <t>NIPLE  DE Ø6"  ACERO SCH-40 CON PROTECCION ANTICORROSIVA</t>
  </si>
  <si>
    <t xml:space="preserve">JUNTAS  MECANICAS TIPO DRESSER DE Ø3" </t>
  </si>
  <si>
    <t xml:space="preserve">CODO Ø3"x 45º ACERO SCH-80 CON PROTECCION ANTICORROSIVA </t>
  </si>
  <si>
    <t xml:space="preserve">CODO Ø3"x 90º  ACERO SCH-80 CON PROTECCION ANTICORROSIVA </t>
  </si>
  <si>
    <t xml:space="preserve">TAPON Ø3" ACERO SCH-80 CON PROTECCION ANTICORROSIVA </t>
  </si>
  <si>
    <t xml:space="preserve">   ZONA : IV</t>
  </si>
  <si>
    <t>Ubicación: PROVINCIA  SANTO DOMINGO - MONTE PLATA</t>
  </si>
  <si>
    <t>A</t>
  </si>
  <si>
    <t>SUB-TOTAL FASE A</t>
  </si>
  <si>
    <t>ACERA PERIMETRAL 0.80 M</t>
  </si>
  <si>
    <t xml:space="preserve">CONTEN </t>
  </si>
  <si>
    <t>PAVIMENTO (620M)</t>
  </si>
  <si>
    <t>MES</t>
  </si>
  <si>
    <t xml:space="preserve">TEE DE Ø3" X Ø3" ACERO SCH-80 CON PROTECCION ANTICORROSIVA </t>
  </si>
  <si>
    <t>CRUZ DE Ø3" X Ø3" ACERO SCH-80 CON PROTECCION ANTICORROSIVA</t>
  </si>
  <si>
    <t>ACOMETIDAS RURALES (387 U)</t>
  </si>
  <si>
    <t>ACOMETIDAS URBANAS (141 U)</t>
  </si>
  <si>
    <t>VALVULA CHECK 1/2" DE BRONCE</t>
  </si>
  <si>
    <t>RELLENO  COMPACTADO  C/COMPACTADOR MECANICO EN CAPAS 0.20</t>
  </si>
  <si>
    <t>CAJA TELESCOPICA</t>
  </si>
  <si>
    <t>ANCLAJE PARA TAPON H.S.</t>
  </si>
  <si>
    <t>ANCLAJE  H.S.</t>
  </si>
  <si>
    <t>RED DE DISTRIBICION LOS SECTORES LAS MERCEDES ESTACION ( 000 A 930)  Y  CRUCE DE LA BOMBA ESTACION ( 2 + 700 A 3 + 120 )</t>
  </si>
  <si>
    <t>Obra:  REDES  LAS MERCEDES Y CRUCE DE LA BOMBA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</si>
</sst>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;\-#,##0"/>
    <numFmt numFmtId="179" formatCode="#,##0.0000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10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39" fontId="18" fillId="0" borderId="0"/>
    <xf numFmtId="0" fontId="3" fillId="0" borderId="0"/>
  </cellStyleXfs>
  <cellXfs count="244">
    <xf numFmtId="0" fontId="0" fillId="0" borderId="0" xfId="0"/>
    <xf numFmtId="0" fontId="3" fillId="2" borderId="0" xfId="0" applyFont="1" applyFill="1"/>
    <xf numFmtId="0" fontId="12" fillId="0" borderId="0" xfId="0" applyFont="1" applyAlignment="1">
      <alignment vertical="center"/>
    </xf>
    <xf numFmtId="165" fontId="3" fillId="2" borderId="3" xfId="1" applyFont="1" applyFill="1" applyBorder="1" applyAlignment="1" applyProtection="1">
      <alignment vertical="center"/>
      <protection locked="0"/>
    </xf>
    <xf numFmtId="165" fontId="2" fillId="2" borderId="3" xfId="1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3" fillId="2" borderId="0" xfId="1" applyFont="1" applyFill="1" applyBorder="1" applyAlignment="1">
      <alignment horizontal="center" vertical="center"/>
    </xf>
    <xf numFmtId="172" fontId="3" fillId="2" borderId="0" xfId="1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0" fontId="3" fillId="3" borderId="0" xfId="6" applyFont="1" applyFill="1" applyAlignment="1">
      <alignment vertical="top"/>
    </xf>
    <xf numFmtId="0" fontId="11" fillId="2" borderId="0" xfId="41" applyFont="1" applyFill="1" applyAlignment="1">
      <alignment vertical="top"/>
    </xf>
    <xf numFmtId="0" fontId="9" fillId="0" borderId="0" xfId="0" applyFont="1" applyFill="1"/>
    <xf numFmtId="0" fontId="7" fillId="0" borderId="0" xfId="0" applyFont="1" applyFill="1"/>
    <xf numFmtId="175" fontId="15" fillId="2" borderId="3" xfId="15" applyNumberFormat="1" applyFont="1" applyFill="1" applyBorder="1" applyAlignment="1" applyProtection="1">
      <alignment horizontal="right" vertical="center"/>
    </xf>
    <xf numFmtId="43" fontId="3" fillId="0" borderId="0" xfId="30" applyFont="1" applyFill="1"/>
    <xf numFmtId="0" fontId="3" fillId="0" borderId="0" xfId="0" applyFont="1" applyFill="1" applyBorder="1"/>
    <xf numFmtId="0" fontId="3" fillId="0" borderId="0" xfId="0" applyFont="1" applyFill="1"/>
    <xf numFmtId="39" fontId="3" fillId="2" borderId="0" xfId="25" applyFont="1" applyFill="1" applyBorder="1" applyAlignment="1">
      <alignment horizontal="right" vertical="top"/>
    </xf>
    <xf numFmtId="39" fontId="3" fillId="2" borderId="0" xfId="25" applyFont="1" applyFill="1" applyBorder="1" applyAlignment="1">
      <alignment horizontal="right" vertical="top" wrapText="1"/>
    </xf>
    <xf numFmtId="175" fontId="15" fillId="3" borderId="1" xfId="15" applyNumberFormat="1" applyFont="1" applyFill="1" applyBorder="1" applyAlignment="1" applyProtection="1">
      <alignment horizontal="right" vertical="center"/>
    </xf>
    <xf numFmtId="175" fontId="15" fillId="3" borderId="4" xfId="15" applyNumberFormat="1" applyFont="1" applyFill="1" applyBorder="1" applyAlignment="1" applyProtection="1">
      <alignment horizontal="right" vertical="center"/>
    </xf>
    <xf numFmtId="172" fontId="15" fillId="2" borderId="0" xfId="1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 wrapText="1"/>
    </xf>
    <xf numFmtId="165" fontId="15" fillId="2" borderId="0" xfId="1" applyFont="1" applyFill="1" applyBorder="1" applyAlignment="1">
      <alignment horizontal="center" vertical="center" wrapText="1"/>
    </xf>
    <xf numFmtId="165" fontId="16" fillId="2" borderId="0" xfId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165" fontId="2" fillId="3" borderId="3" xfId="1" applyFont="1" applyFill="1" applyBorder="1" applyAlignment="1" applyProtection="1">
      <alignment vertical="center"/>
      <protection locked="0"/>
    </xf>
    <xf numFmtId="178" fontId="3" fillId="2" borderId="3" xfId="0" applyNumberFormat="1" applyFont="1" applyFill="1" applyBorder="1" applyAlignment="1" applyProtection="1">
      <alignment vertical="top" wrapText="1"/>
    </xf>
    <xf numFmtId="165" fontId="3" fillId="2" borderId="3" xfId="1" applyFont="1" applyFill="1" applyBorder="1" applyAlignment="1" applyProtection="1">
      <alignment horizontal="right" vertical="center"/>
      <protection locked="0"/>
    </xf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17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5" fontId="3" fillId="2" borderId="3" xfId="1" applyFont="1" applyFill="1" applyBorder="1" applyAlignment="1" applyProtection="1">
      <alignment wrapText="1"/>
      <protection locked="0"/>
    </xf>
    <xf numFmtId="165" fontId="3" fillId="2" borderId="4" xfId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right" vertical="center"/>
    </xf>
    <xf numFmtId="165" fontId="15" fillId="2" borderId="0" xfId="1" applyFont="1" applyFill="1" applyBorder="1" applyAlignment="1">
      <alignment horizontal="right" vertical="center" wrapText="1"/>
    </xf>
    <xf numFmtId="165" fontId="13" fillId="2" borderId="0" xfId="1" applyFont="1" applyFill="1" applyBorder="1" applyAlignment="1">
      <alignment horizontal="right" vertical="center"/>
    </xf>
    <xf numFmtId="165" fontId="3" fillId="2" borderId="3" xfId="1" applyFont="1" applyFill="1" applyBorder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179" fontId="17" fillId="0" borderId="0" xfId="0" applyNumberFormat="1" applyFont="1" applyBorder="1" applyAlignment="1">
      <alignment vertical="center"/>
    </xf>
    <xf numFmtId="165" fontId="3" fillId="2" borderId="2" xfId="1" applyFont="1" applyFill="1" applyBorder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3" fontId="12" fillId="0" borderId="5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0" fontId="11" fillId="2" borderId="0" xfId="41" applyFont="1" applyFill="1" applyBorder="1" applyAlignment="1">
      <alignment vertical="top"/>
    </xf>
    <xf numFmtId="4" fontId="11" fillId="2" borderId="0" xfId="41" applyNumberFormat="1" applyFont="1" applyFill="1" applyBorder="1" applyAlignment="1">
      <alignment vertical="top"/>
    </xf>
    <xf numFmtId="0" fontId="13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65" fontId="12" fillId="0" borderId="0" xfId="1" applyFont="1" applyBorder="1" applyAlignment="1">
      <alignment vertical="center"/>
    </xf>
    <xf numFmtId="0" fontId="3" fillId="3" borderId="0" xfId="6" applyFont="1" applyFill="1" applyBorder="1" applyAlignment="1">
      <alignment vertical="top"/>
    </xf>
    <xf numFmtId="0" fontId="6" fillId="3" borderId="0" xfId="6" applyFont="1" applyFill="1" applyBorder="1" applyAlignment="1">
      <alignment vertical="top"/>
    </xf>
    <xf numFmtId="4" fontId="3" fillId="2" borderId="0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/>
    <xf numFmtId="4" fontId="3" fillId="2" borderId="0" xfId="21" applyNumberFormat="1" applyFont="1" applyFill="1" applyBorder="1" applyAlignment="1" applyProtection="1">
      <alignment horizontal="right" wrapText="1"/>
    </xf>
    <xf numFmtId="0" fontId="12" fillId="2" borderId="0" xfId="0" applyFont="1" applyFill="1" applyBorder="1" applyAlignment="1">
      <alignment vertical="center"/>
    </xf>
    <xf numFmtId="0" fontId="13" fillId="0" borderId="0" xfId="0" applyFont="1" applyFill="1" applyBorder="1"/>
    <xf numFmtId="0" fontId="9" fillId="0" borderId="0" xfId="0" applyFont="1" applyFill="1" applyBorder="1"/>
    <xf numFmtId="2" fontId="13" fillId="0" borderId="0" xfId="0" applyNumberFormat="1" applyFont="1" applyFill="1" applyBorder="1"/>
    <xf numFmtId="0" fontId="7" fillId="0" borderId="0" xfId="0" applyFont="1" applyFill="1" applyBorder="1"/>
    <xf numFmtId="165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165" fontId="13" fillId="0" borderId="0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43" fontId="11" fillId="2" borderId="5" xfId="41" applyNumberFormat="1" applyFont="1" applyFill="1" applyBorder="1" applyAlignment="1">
      <alignment vertical="top"/>
    </xf>
    <xf numFmtId="43" fontId="11" fillId="2" borderId="0" xfId="41" applyNumberFormat="1" applyFont="1" applyFill="1" applyBorder="1" applyAlignment="1">
      <alignment vertical="top"/>
    </xf>
    <xf numFmtId="0" fontId="11" fillId="2" borderId="5" xfId="41" applyFont="1" applyFill="1" applyBorder="1" applyAlignment="1">
      <alignment vertical="top"/>
    </xf>
    <xf numFmtId="43" fontId="3" fillId="2" borderId="5" xfId="30" applyFont="1" applyFill="1" applyBorder="1"/>
    <xf numFmtId="0" fontId="3" fillId="2" borderId="0" xfId="0" applyFont="1" applyFill="1" applyBorder="1"/>
    <xf numFmtId="43" fontId="3" fillId="0" borderId="5" xfId="30" applyFont="1" applyFill="1" applyBorder="1"/>
    <xf numFmtId="4" fontId="3" fillId="2" borderId="3" xfId="54" applyNumberFormat="1" applyFont="1" applyFill="1" applyBorder="1" applyAlignment="1" applyProtection="1">
      <alignment horizontal="right"/>
      <protection locked="0"/>
    </xf>
    <xf numFmtId="165" fontId="2" fillId="2" borderId="3" xfId="1" applyFont="1" applyFill="1" applyBorder="1" applyAlignment="1" applyProtection="1">
      <alignment horizontal="right" vertical="center"/>
      <protection locked="0"/>
    </xf>
    <xf numFmtId="4" fontId="2" fillId="3" borderId="4" xfId="42" applyNumberFormat="1" applyFont="1" applyFill="1" applyBorder="1" applyAlignment="1" applyProtection="1">
      <alignment horizontal="right" wrapText="1"/>
      <protection locked="0"/>
    </xf>
    <xf numFmtId="4" fontId="2" fillId="3" borderId="2" xfId="42" applyNumberFormat="1" applyFont="1" applyFill="1" applyBorder="1" applyAlignment="1" applyProtection="1">
      <alignment horizontal="right" wrapText="1"/>
      <protection locked="0"/>
    </xf>
    <xf numFmtId="4" fontId="16" fillId="2" borderId="3" xfId="21" applyNumberFormat="1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Protection="1">
      <protection locked="0"/>
    </xf>
    <xf numFmtId="170" fontId="15" fillId="2" borderId="3" xfId="15" applyFont="1" applyFill="1" applyBorder="1" applyProtection="1">
      <protection locked="0"/>
    </xf>
    <xf numFmtId="43" fontId="15" fillId="2" borderId="3" xfId="12" applyFont="1" applyFill="1" applyBorder="1" applyAlignment="1" applyProtection="1">
      <alignment horizontal="right" wrapText="1"/>
      <protection locked="0"/>
    </xf>
    <xf numFmtId="4" fontId="15" fillId="2" borderId="3" xfId="0" applyNumberFormat="1" applyFont="1" applyFill="1" applyBorder="1" applyAlignment="1" applyProtection="1">
      <alignment vertical="center" wrapText="1"/>
      <protection locked="0"/>
    </xf>
    <xf numFmtId="4" fontId="15" fillId="0" borderId="4" xfId="0" applyNumberFormat="1" applyFont="1" applyFill="1" applyBorder="1" applyAlignment="1" applyProtection="1">
      <alignment vertical="center" wrapText="1"/>
      <protection locked="0"/>
    </xf>
    <xf numFmtId="4" fontId="16" fillId="3" borderId="1" xfId="21" applyNumberFormat="1" applyFont="1" applyFill="1" applyBorder="1" applyAlignment="1" applyProtection="1">
      <alignment horizontal="right" vertical="center" wrapText="1"/>
      <protection locked="0"/>
    </xf>
    <xf numFmtId="0" fontId="15" fillId="0" borderId="3" xfId="0" applyFont="1" applyFill="1" applyBorder="1" applyProtection="1">
      <protection locked="0"/>
    </xf>
    <xf numFmtId="4" fontId="16" fillId="3" borderId="4" xfId="21" applyNumberFormat="1" applyFont="1" applyFill="1" applyBorder="1" applyAlignment="1" applyProtection="1">
      <alignment horizontal="right" vertical="center" wrapText="1"/>
      <protection locked="0"/>
    </xf>
    <xf numFmtId="165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172" fontId="2" fillId="2" borderId="1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5" fontId="2" fillId="2" borderId="1" xfId="1" applyFont="1" applyFill="1" applyBorder="1" applyAlignment="1" applyProtection="1">
      <alignment horizontal="center" vertical="center"/>
    </xf>
    <xf numFmtId="165" fontId="2" fillId="2" borderId="1" xfId="1" applyFont="1" applyFill="1" applyBorder="1" applyAlignment="1" applyProtection="1">
      <alignment horizontal="right" vertical="center"/>
    </xf>
    <xf numFmtId="172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165" fontId="3" fillId="2" borderId="3" xfId="1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horizontal="right" vertical="center"/>
    </xf>
    <xf numFmtId="165" fontId="3" fillId="2" borderId="3" xfId="1" applyFont="1" applyFill="1" applyBorder="1" applyAlignment="1" applyProtection="1">
      <alignment vertical="center"/>
    </xf>
    <xf numFmtId="172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173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left" vertical="center"/>
    </xf>
    <xf numFmtId="165" fontId="6" fillId="2" borderId="3" xfId="1" applyFont="1" applyFill="1" applyBorder="1" applyAlignment="1" applyProtection="1">
      <alignment horizontal="right" vertical="center"/>
    </xf>
    <xf numFmtId="173" fontId="2" fillId="2" borderId="3" xfId="1" applyNumberFormat="1" applyFont="1" applyFill="1" applyBorder="1" applyAlignment="1" applyProtection="1">
      <alignment horizontal="center" vertical="center"/>
    </xf>
    <xf numFmtId="0" fontId="2" fillId="2" borderId="3" xfId="11" applyFont="1" applyFill="1" applyBorder="1" applyAlignment="1" applyProtection="1">
      <alignment vertical="center"/>
    </xf>
    <xf numFmtId="0" fontId="3" fillId="2" borderId="3" xfId="10" applyFont="1" applyFill="1" applyBorder="1" applyAlignment="1" applyProtection="1">
      <alignment vertical="center" wrapText="1"/>
    </xf>
    <xf numFmtId="0" fontId="3" fillId="2" borderId="3" xfId="11" applyFont="1" applyFill="1" applyBorder="1" applyAlignment="1" applyProtection="1">
      <alignment vertical="center" wrapText="1"/>
    </xf>
    <xf numFmtId="172" fontId="3" fillId="2" borderId="3" xfId="1" applyNumberFormat="1" applyFont="1" applyFill="1" applyBorder="1" applyAlignment="1" applyProtection="1">
      <alignment horizontal="center" vertical="center" wrapText="1"/>
    </xf>
    <xf numFmtId="172" fontId="3" fillId="2" borderId="3" xfId="1" applyNumberFormat="1" applyFont="1" applyFill="1" applyBorder="1" applyAlignment="1" applyProtection="1">
      <alignment horizontal="right" vertical="center"/>
    </xf>
    <xf numFmtId="173" fontId="2" fillId="2" borderId="3" xfId="12" applyNumberFormat="1" applyFont="1" applyFill="1" applyBorder="1" applyAlignment="1" applyProtection="1">
      <alignment horizontal="center" vertical="center"/>
    </xf>
    <xf numFmtId="43" fontId="3" fillId="2" borderId="3" xfId="12" applyFont="1" applyFill="1" applyBorder="1" applyAlignment="1" applyProtection="1">
      <alignment vertical="center"/>
    </xf>
    <xf numFmtId="2" fontId="3" fillId="2" borderId="3" xfId="12" applyNumberFormat="1" applyFont="1" applyFill="1" applyBorder="1" applyAlignment="1" applyProtection="1">
      <alignment horizontal="center" vertical="center"/>
    </xf>
    <xf numFmtId="43" fontId="3" fillId="2" borderId="3" xfId="12" applyFont="1" applyFill="1" applyBorder="1" applyAlignment="1" applyProtection="1">
      <alignment horizontal="right" vertical="center"/>
    </xf>
    <xf numFmtId="172" fontId="3" fillId="2" borderId="3" xfId="12" applyNumberFormat="1" applyFont="1" applyFill="1" applyBorder="1" applyAlignment="1" applyProtection="1">
      <alignment horizontal="right" vertical="center"/>
    </xf>
    <xf numFmtId="172" fontId="3" fillId="2" borderId="3" xfId="12" applyNumberFormat="1" applyFont="1" applyFill="1" applyBorder="1" applyAlignment="1" applyProtection="1">
      <alignment horizontal="center" vertical="center"/>
    </xf>
    <xf numFmtId="165" fontId="3" fillId="2" borderId="3" xfId="12" applyNumberFormat="1" applyFont="1" applyFill="1" applyBorder="1" applyAlignment="1" applyProtection="1">
      <alignment horizontal="center" vertical="center"/>
    </xf>
    <xf numFmtId="165" fontId="3" fillId="2" borderId="3" xfId="12" applyNumberFormat="1" applyFont="1" applyFill="1" applyBorder="1" applyAlignment="1" applyProtection="1">
      <alignment horizontal="right" vertical="center"/>
    </xf>
    <xf numFmtId="165" fontId="3" fillId="2" borderId="4" xfId="12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vertical="center" wrapText="1"/>
    </xf>
    <xf numFmtId="43" fontId="3" fillId="2" borderId="4" xfId="12" applyFont="1" applyFill="1" applyBorder="1" applyAlignment="1" applyProtection="1">
      <alignment vertical="center"/>
    </xf>
    <xf numFmtId="2" fontId="3" fillId="2" borderId="4" xfId="1" applyNumberFormat="1" applyFont="1" applyFill="1" applyBorder="1" applyAlignment="1" applyProtection="1">
      <alignment horizontal="center" vertical="center"/>
    </xf>
    <xf numFmtId="165" fontId="3" fillId="2" borderId="4" xfId="1" applyFont="1" applyFill="1" applyBorder="1" applyAlignment="1" applyProtection="1">
      <alignment horizontal="right" vertical="center"/>
    </xf>
    <xf numFmtId="172" fontId="3" fillId="2" borderId="3" xfId="1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left" vertical="center" wrapText="1"/>
    </xf>
    <xf numFmtId="37" fontId="2" fillId="2" borderId="3" xfId="0" applyNumberFormat="1" applyFont="1" applyFill="1" applyBorder="1" applyAlignment="1" applyProtection="1">
      <alignment horizontal="right" vertical="center"/>
    </xf>
    <xf numFmtId="0" fontId="2" fillId="2" borderId="3" xfId="40" applyFont="1" applyFill="1" applyBorder="1" applyAlignment="1" applyProtection="1">
      <alignment vertical="top" wrapText="1"/>
    </xf>
    <xf numFmtId="4" fontId="9" fillId="2" borderId="3" xfId="12" applyNumberFormat="1" applyFont="1" applyFill="1" applyBorder="1" applyAlignment="1" applyProtection="1">
      <alignment vertical="center"/>
    </xf>
    <xf numFmtId="4" fontId="9" fillId="2" borderId="3" xfId="12" applyNumberFormat="1" applyFont="1" applyFill="1" applyBorder="1" applyAlignment="1" applyProtection="1">
      <alignment horizontal="center" vertical="center"/>
    </xf>
    <xf numFmtId="4" fontId="9" fillId="2" borderId="3" xfId="12" applyNumberFormat="1" applyFont="1" applyFill="1" applyBorder="1" applyAlignment="1" applyProtection="1">
      <alignment horizontal="right" vertical="center"/>
    </xf>
    <xf numFmtId="174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left"/>
    </xf>
    <xf numFmtId="4" fontId="3" fillId="2" borderId="3" xfId="0" applyNumberFormat="1" applyFont="1" applyFill="1" applyBorder="1" applyAlignment="1" applyProtection="1">
      <alignment vertical="top" wrapText="1"/>
    </xf>
    <xf numFmtId="166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justify"/>
    </xf>
    <xf numFmtId="4" fontId="3" fillId="2" borderId="3" xfId="0" applyNumberFormat="1" applyFont="1" applyFill="1" applyBorder="1" applyAlignment="1" applyProtection="1">
      <alignment vertical="center" wrapText="1"/>
    </xf>
    <xf numFmtId="166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wrapText="1"/>
    </xf>
    <xf numFmtId="39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3" fillId="2" borderId="3" xfId="43" applyFont="1" applyFill="1" applyBorder="1" applyAlignment="1" applyProtection="1">
      <alignment horizontal="right"/>
    </xf>
    <xf numFmtId="0" fontId="3" fillId="2" borderId="3" xfId="43" applyFont="1" applyFill="1" applyBorder="1" applyAlignment="1" applyProtection="1">
      <alignment horizontal="left"/>
    </xf>
    <xf numFmtId="4" fontId="3" fillId="2" borderId="3" xfId="43" applyNumberFormat="1" applyFont="1" applyFill="1" applyBorder="1" applyAlignment="1" applyProtection="1">
      <alignment horizontal="center" vertical="center"/>
    </xf>
    <xf numFmtId="3" fontId="3" fillId="2" borderId="3" xfId="43" applyNumberFormat="1" applyFont="1" applyFill="1" applyBorder="1" applyAlignment="1" applyProtection="1">
      <alignment horizontal="center" vertical="center"/>
    </xf>
    <xf numFmtId="4" fontId="3" fillId="2" borderId="3" xfId="44" applyNumberFormat="1" applyFont="1" applyFill="1" applyBorder="1" applyAlignment="1" applyProtection="1">
      <alignment horizontal="right"/>
    </xf>
    <xf numFmtId="174" fontId="3" fillId="2" borderId="3" xfId="0" applyNumberFormat="1" applyFont="1" applyFill="1" applyBorder="1" applyAlignment="1" applyProtection="1">
      <alignment horizontal="right" vertical="top"/>
    </xf>
    <xf numFmtId="39" fontId="3" fillId="2" borderId="3" xfId="0" applyNumberFormat="1" applyFont="1" applyFill="1" applyBorder="1" applyAlignment="1" applyProtection="1">
      <alignment horizontal="right" vertical="top"/>
    </xf>
    <xf numFmtId="0" fontId="2" fillId="2" borderId="3" xfId="0" applyFont="1" applyFill="1" applyBorder="1" applyAlignment="1" applyProtection="1">
      <alignment horizontal="left" vertical="center" wrapText="1"/>
    </xf>
    <xf numFmtId="39" fontId="3" fillId="2" borderId="3" xfId="53" applyFont="1" applyFill="1" applyBorder="1" applyAlignment="1" applyProtection="1">
      <alignment horizontal="left"/>
    </xf>
    <xf numFmtId="166" fontId="3" fillId="2" borderId="3" xfId="53" applyNumberFormat="1" applyFont="1" applyFill="1" applyBorder="1" applyAlignment="1" applyProtection="1">
      <alignment horizontal="right"/>
    </xf>
    <xf numFmtId="166" fontId="3" fillId="2" borderId="3" xfId="53" applyNumberFormat="1" applyFont="1" applyFill="1" applyBorder="1" applyAlignment="1" applyProtection="1">
      <alignment horizontal="center"/>
    </xf>
    <xf numFmtId="165" fontId="3" fillId="2" borderId="3" xfId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wrapText="1"/>
    </xf>
    <xf numFmtId="4" fontId="3" fillId="2" borderId="3" xfId="0" applyNumberFormat="1" applyFont="1" applyFill="1" applyBorder="1" applyProtection="1"/>
    <xf numFmtId="0" fontId="3" fillId="2" borderId="3" xfId="0" applyFont="1" applyFill="1" applyBorder="1" applyAlignment="1" applyProtection="1">
      <alignment horizontal="center" vertical="top"/>
    </xf>
    <xf numFmtId="4" fontId="3" fillId="2" borderId="3" xfId="0" applyNumberFormat="1" applyFont="1" applyFill="1" applyBorder="1" applyAlignment="1" applyProtection="1">
      <alignment horizontal="right"/>
    </xf>
    <xf numFmtId="0" fontId="3" fillId="2" borderId="3" xfId="45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wrapText="1"/>
    </xf>
    <xf numFmtId="4" fontId="3" fillId="2" borderId="4" xfId="0" applyNumberFormat="1" applyFont="1" applyFill="1" applyBorder="1" applyProtection="1"/>
    <xf numFmtId="0" fontId="3" fillId="2" borderId="4" xfId="0" applyFont="1" applyFill="1" applyBorder="1" applyAlignment="1" applyProtection="1">
      <alignment horizontal="center" vertical="top"/>
    </xf>
    <xf numFmtId="4" fontId="3" fillId="2" borderId="4" xfId="0" applyNumberFormat="1" applyFont="1" applyFill="1" applyBorder="1" applyAlignment="1" applyProtection="1">
      <alignment horizontal="right"/>
    </xf>
    <xf numFmtId="0" fontId="3" fillId="2" borderId="2" xfId="45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wrapText="1"/>
    </xf>
    <xf numFmtId="4" fontId="3" fillId="2" borderId="2" xfId="0" applyNumberFormat="1" applyFont="1" applyFill="1" applyBorder="1" applyProtection="1"/>
    <xf numFmtId="0" fontId="3" fillId="2" borderId="2" xfId="0" applyFont="1" applyFill="1" applyBorder="1" applyAlignment="1" applyProtection="1">
      <alignment horizontal="center" vertical="top"/>
    </xf>
    <xf numFmtId="2" fontId="3" fillId="2" borderId="2" xfId="1" applyNumberFormat="1" applyFont="1" applyFill="1" applyBorder="1" applyAlignment="1" applyProtection="1">
      <alignment horizontal="right"/>
    </xf>
    <xf numFmtId="4" fontId="3" fillId="2" borderId="3" xfId="0" applyNumberFormat="1" applyFont="1" applyFill="1" applyBorder="1" applyAlignment="1" applyProtection="1"/>
    <xf numFmtId="43" fontId="3" fillId="2" borderId="3" xfId="12" applyFont="1" applyFill="1" applyBorder="1" applyAlignment="1" applyProtection="1">
      <alignment horizontal="right"/>
    </xf>
    <xf numFmtId="4" fontId="3" fillId="2" borderId="3" xfId="0" applyNumberFormat="1" applyFont="1" applyFill="1" applyBorder="1" applyAlignment="1" applyProtection="1">
      <alignment vertical="center"/>
    </xf>
    <xf numFmtId="4" fontId="3" fillId="2" borderId="3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right"/>
    </xf>
    <xf numFmtId="43" fontId="3" fillId="2" borderId="3" xfId="0" applyNumberFormat="1" applyFont="1" applyFill="1" applyBorder="1" applyAlignment="1" applyProtection="1">
      <alignment horizontal="center" vertical="top"/>
    </xf>
    <xf numFmtId="4" fontId="0" fillId="2" borderId="0" xfId="0" applyNumberFormat="1" applyFill="1" applyAlignment="1" applyProtection="1">
      <alignment horizontal="right"/>
    </xf>
    <xf numFmtId="173" fontId="3" fillId="2" borderId="3" xfId="1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vertical="top" wrapText="1"/>
    </xf>
    <xf numFmtId="165" fontId="3" fillId="2" borderId="3" xfId="1" applyFont="1" applyFill="1" applyBorder="1" applyAlignment="1" applyProtection="1">
      <alignment horizontal="right" vertical="top"/>
    </xf>
    <xf numFmtId="2" fontId="3" fillId="2" borderId="3" xfId="1" applyNumberFormat="1" applyFont="1" applyFill="1" applyBorder="1" applyAlignment="1" applyProtection="1">
      <alignment horizontal="center" vertical="top" wrapText="1"/>
    </xf>
    <xf numFmtId="0" fontId="0" fillId="2" borderId="0" xfId="0" applyFill="1" applyAlignment="1" applyProtection="1">
      <alignment horizontal="right" vertical="top"/>
    </xf>
    <xf numFmtId="0" fontId="3" fillId="2" borderId="3" xfId="0" applyFont="1" applyFill="1" applyBorder="1" applyAlignment="1" applyProtection="1">
      <alignment vertical="center" wrapText="1"/>
    </xf>
    <xf numFmtId="2" fontId="3" fillId="2" borderId="3" xfId="1" applyNumberFormat="1" applyFont="1" applyFill="1" applyBorder="1" applyAlignment="1" applyProtection="1">
      <alignment horizontal="center" vertical="center" wrapText="1"/>
    </xf>
    <xf numFmtId="172" fontId="3" fillId="3" borderId="3" xfId="1" applyNumberFormat="1" applyFont="1" applyFill="1" applyBorder="1" applyAlignment="1" applyProtection="1">
      <alignment horizontal="center" vertical="center" wrapText="1"/>
    </xf>
    <xf numFmtId="39" fontId="2" fillId="3" borderId="3" xfId="3" applyFont="1" applyFill="1" applyBorder="1" applyAlignment="1" applyProtection="1">
      <alignment horizontal="center" vertical="center"/>
    </xf>
    <xf numFmtId="165" fontId="3" fillId="3" borderId="3" xfId="1" applyFont="1" applyFill="1" applyBorder="1" applyAlignment="1" applyProtection="1">
      <alignment horizontal="right" vertical="center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172" fontId="2" fillId="2" borderId="3" xfId="1" applyNumberFormat="1" applyFont="1" applyFill="1" applyBorder="1" applyAlignment="1" applyProtection="1">
      <alignment horizontal="center" vertical="center"/>
    </xf>
    <xf numFmtId="165" fontId="13" fillId="2" borderId="3" xfId="1" applyFont="1" applyFill="1" applyBorder="1" applyAlignment="1" applyProtection="1">
      <alignment horizontal="center" vertical="center"/>
    </xf>
    <xf numFmtId="0" fontId="3" fillId="2" borderId="3" xfId="9" applyFont="1" applyFill="1" applyBorder="1" applyAlignment="1" applyProtection="1">
      <alignment vertical="center" wrapText="1"/>
    </xf>
    <xf numFmtId="172" fontId="3" fillId="3" borderId="3" xfId="1" applyNumberFormat="1" applyFont="1" applyFill="1" applyBorder="1" applyAlignment="1" applyProtection="1">
      <alignment horizontal="center" vertical="center"/>
    </xf>
    <xf numFmtId="165" fontId="3" fillId="3" borderId="3" xfId="1" applyFont="1" applyFill="1" applyBorder="1" applyAlignment="1" applyProtection="1">
      <alignment horizontal="center" vertical="center"/>
    </xf>
    <xf numFmtId="39" fontId="2" fillId="2" borderId="3" xfId="3" applyFont="1" applyFill="1" applyBorder="1" applyAlignment="1" applyProtection="1">
      <alignment horizontal="center" vertical="center"/>
    </xf>
    <xf numFmtId="177" fontId="3" fillId="3" borderId="4" xfId="48" applyNumberFormat="1" applyFont="1" applyFill="1" applyBorder="1" applyAlignment="1" applyProtection="1">
      <alignment horizontal="right" vertical="top"/>
    </xf>
    <xf numFmtId="0" fontId="2" fillId="3" borderId="4" xfId="49" applyFont="1" applyFill="1" applyBorder="1" applyAlignment="1" applyProtection="1">
      <alignment horizontal="center"/>
    </xf>
    <xf numFmtId="4" fontId="3" fillId="3" borderId="4" xfId="0" applyNumberFormat="1" applyFont="1" applyFill="1" applyBorder="1" applyAlignment="1" applyProtection="1">
      <alignment horizontal="right" vertical="top" wrapText="1"/>
    </xf>
    <xf numFmtId="4" fontId="9" fillId="3" borderId="4" xfId="0" applyNumberFormat="1" applyFont="1" applyFill="1" applyBorder="1" applyAlignment="1" applyProtection="1">
      <alignment horizontal="center" vertical="center"/>
    </xf>
    <xf numFmtId="4" fontId="2" fillId="3" borderId="4" xfId="0" applyNumberFormat="1" applyFont="1" applyFill="1" applyBorder="1" applyAlignment="1" applyProtection="1">
      <alignment horizontal="right" vertical="top" wrapText="1"/>
    </xf>
    <xf numFmtId="177" fontId="3" fillId="3" borderId="2" xfId="48" applyNumberFormat="1" applyFont="1" applyFill="1" applyBorder="1" applyAlignment="1" applyProtection="1">
      <alignment horizontal="right" vertical="top"/>
    </xf>
    <xf numFmtId="0" fontId="2" fillId="3" borderId="2" xfId="49" applyFont="1" applyFill="1" applyBorder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right" vertical="top" wrapText="1"/>
    </xf>
    <xf numFmtId="4" fontId="9" fillId="3" borderId="2" xfId="0" applyNumberFormat="1" applyFont="1" applyFill="1" applyBorder="1" applyAlignment="1" applyProtection="1">
      <alignment horizontal="center" vertical="center"/>
    </xf>
    <xf numFmtId="4" fontId="2" fillId="3" borderId="2" xfId="0" applyNumberFormat="1" applyFont="1" applyFill="1" applyBorder="1" applyAlignment="1" applyProtection="1">
      <alignment horizontal="right" vertical="top" wrapText="1"/>
    </xf>
    <xf numFmtId="0" fontId="16" fillId="2" borderId="3" xfId="0" applyFont="1" applyFill="1" applyBorder="1" applyAlignment="1" applyProtection="1">
      <alignment horizontal="center" vertical="top" wrapText="1"/>
    </xf>
    <xf numFmtId="4" fontId="15" fillId="2" borderId="3" xfId="21" applyNumberFormat="1" applyFont="1" applyFill="1" applyBorder="1" applyAlignment="1" applyProtection="1">
      <alignment horizontal="center" vertical="center" wrapText="1"/>
    </xf>
    <xf numFmtId="4" fontId="15" fillId="2" borderId="3" xfId="21" applyNumberFormat="1" applyFont="1" applyFill="1" applyBorder="1" applyAlignment="1" applyProtection="1">
      <alignment horizontal="center" vertical="center"/>
    </xf>
    <xf numFmtId="4" fontId="15" fillId="2" borderId="3" xfId="21" applyNumberFormat="1" applyFont="1" applyFill="1" applyBorder="1" applyAlignment="1" applyProtection="1">
      <alignment horizontal="right" vertical="center" wrapText="1"/>
    </xf>
    <xf numFmtId="0" fontId="16" fillId="2" borderId="3" xfId="0" applyFont="1" applyFill="1" applyBorder="1" applyAlignment="1" applyProtection="1">
      <alignment horizontal="right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Protection="1"/>
    <xf numFmtId="0" fontId="15" fillId="2" borderId="3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/>
    </xf>
    <xf numFmtId="10" fontId="15" fillId="2" borderId="3" xfId="20" applyNumberFormat="1" applyFont="1" applyFill="1" applyBorder="1" applyAlignment="1" applyProtection="1">
      <alignment horizontal="right" vertical="center" wrapText="1"/>
    </xf>
    <xf numFmtId="10" fontId="15" fillId="2" borderId="3" xfId="20" applyNumberFormat="1" applyFont="1" applyFill="1" applyBorder="1" applyAlignment="1" applyProtection="1">
      <alignment horizontal="right" wrapText="1"/>
    </xf>
    <xf numFmtId="0" fontId="15" fillId="2" borderId="3" xfId="0" applyFont="1" applyFill="1" applyBorder="1" applyAlignment="1" applyProtection="1">
      <alignment horizontal="right" wrapText="1"/>
    </xf>
    <xf numFmtId="10" fontId="15" fillId="2" borderId="3" xfId="20" applyNumberFormat="1" applyFont="1" applyFill="1" applyBorder="1" applyAlignment="1" applyProtection="1">
      <alignment vertical="center" wrapText="1"/>
    </xf>
    <xf numFmtId="4" fontId="15" fillId="2" borderId="3" xfId="0" applyNumberFormat="1" applyFont="1" applyFill="1" applyBorder="1" applyAlignment="1" applyProtection="1">
      <alignment horizontal="center" vertical="center" wrapText="1"/>
    </xf>
    <xf numFmtId="170" fontId="15" fillId="2" borderId="3" xfId="18" applyFont="1" applyFill="1" applyBorder="1" applyAlignment="1" applyProtection="1">
      <alignment horizontal="right" vertical="center" wrapText="1"/>
    </xf>
    <xf numFmtId="0" fontId="15" fillId="0" borderId="4" xfId="0" applyFont="1" applyFill="1" applyBorder="1" applyProtection="1"/>
    <xf numFmtId="0" fontId="15" fillId="0" borderId="4" xfId="0" applyFont="1" applyFill="1" applyBorder="1" applyAlignment="1" applyProtection="1">
      <alignment horizontal="right" wrapText="1"/>
    </xf>
    <xf numFmtId="10" fontId="15" fillId="0" borderId="4" xfId="20" applyNumberFormat="1" applyFont="1" applyFill="1" applyBorder="1" applyAlignment="1" applyProtection="1">
      <alignment vertical="center" wrapText="1"/>
    </xf>
    <xf numFmtId="4" fontId="15" fillId="0" borderId="4" xfId="0" applyNumberFormat="1" applyFont="1" applyFill="1" applyBorder="1" applyAlignment="1" applyProtection="1">
      <alignment horizontal="center" vertical="center" wrapText="1"/>
    </xf>
    <xf numFmtId="170" fontId="15" fillId="0" borderId="4" xfId="18" applyFont="1" applyFill="1" applyBorder="1" applyAlignment="1" applyProtection="1">
      <alignment horizontal="right" vertical="center" wrapText="1"/>
    </xf>
    <xf numFmtId="0" fontId="16" fillId="3" borderId="1" xfId="0" applyFont="1" applyFill="1" applyBorder="1" applyAlignment="1" applyProtection="1">
      <alignment horizontal="right" vertical="top" wrapText="1"/>
    </xf>
    <xf numFmtId="4" fontId="15" fillId="3" borderId="1" xfId="21" applyNumberFormat="1" applyFont="1" applyFill="1" applyBorder="1" applyAlignment="1" applyProtection="1">
      <alignment horizontal="center" vertical="center" wrapText="1"/>
    </xf>
    <xf numFmtId="4" fontId="15" fillId="3" borderId="1" xfId="21" applyNumberFormat="1" applyFont="1" applyFill="1" applyBorder="1" applyAlignment="1" applyProtection="1">
      <alignment horizontal="center" vertical="center"/>
    </xf>
    <xf numFmtId="4" fontId="15" fillId="3" borderId="1" xfId="21" applyNumberFormat="1" applyFont="1" applyFill="1" applyBorder="1" applyAlignment="1" applyProtection="1">
      <alignment horizontal="right" vertical="center" wrapText="1"/>
    </xf>
    <xf numFmtId="0" fontId="15" fillId="0" borderId="3" xfId="0" applyFont="1" applyFill="1" applyBorder="1" applyProtection="1"/>
    <xf numFmtId="0" fontId="15" fillId="0" borderId="3" xfId="0" applyFont="1" applyFill="1" applyBorder="1" applyAlignment="1" applyProtection="1">
      <alignment horizontal="right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right" vertical="center"/>
    </xf>
    <xf numFmtId="0" fontId="16" fillId="3" borderId="4" xfId="0" applyFont="1" applyFill="1" applyBorder="1" applyAlignment="1" applyProtection="1">
      <alignment horizontal="right" vertical="top" wrapText="1"/>
    </xf>
    <xf numFmtId="4" fontId="15" fillId="3" borderId="4" xfId="21" applyNumberFormat="1" applyFont="1" applyFill="1" applyBorder="1" applyAlignment="1" applyProtection="1">
      <alignment horizontal="center" vertical="center" wrapText="1"/>
    </xf>
    <xf numFmtId="4" fontId="15" fillId="3" borderId="4" xfId="21" applyNumberFormat="1" applyFont="1" applyFill="1" applyBorder="1" applyAlignment="1" applyProtection="1">
      <alignment horizontal="center" vertical="center"/>
    </xf>
    <xf numFmtId="4" fontId="15" fillId="3" borderId="4" xfId="21" applyNumberFormat="1" applyFont="1" applyFill="1" applyBorder="1" applyAlignment="1" applyProtection="1">
      <alignment horizontal="right" vertical="center" wrapText="1"/>
    </xf>
    <xf numFmtId="165" fontId="2" fillId="2" borderId="1" xfId="1" applyFont="1" applyFill="1" applyBorder="1" applyAlignment="1" applyProtection="1">
      <alignment horizontal="center" vertical="center"/>
      <protection locked="0"/>
    </xf>
  </cellXfs>
  <cellStyles count="55">
    <cellStyle name="Comma_ANALISIS EL PUERTO" xfId="33"/>
    <cellStyle name="Millares" xfId="1" builtinId="3"/>
    <cellStyle name="Millares 10" xfId="12"/>
    <cellStyle name="Millares 10 2 3" xfId="46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51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50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Millares_NUEVO FORMATO DE PRESUPUESTOS" xfId="42"/>
    <cellStyle name="Normal" xfId="0" builtinId="0"/>
    <cellStyle name="Normal 10" xfId="6"/>
    <cellStyle name="Normal 10 2" xfId="22"/>
    <cellStyle name="Normal 13 2" xfId="10"/>
    <cellStyle name="Normal 14" xfId="47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52"/>
    <cellStyle name="Normal_502-01 alcantarillado sanitario academia de entrenamiento policial de hatilloparte b" xfId="54"/>
    <cellStyle name="Normal_55-09 Equipamiento Pozos Ac. Rural El Llano" xfId="48"/>
    <cellStyle name="Normal_BOQ - ALC-RED-NEIBA-QAQC" xfId="44"/>
    <cellStyle name="Normal_BOQ-ALC-RED-MCRISTI-QAQC" xfId="43"/>
    <cellStyle name="Normal_BOQ-ALC-RED-MCRISTI-QAQC_VINCI PRESUPUESTO UNIFICADO  LOS  ALCANTARILLADOS SANITARIOS PARA INAPA 02.09.11" xfId="45"/>
    <cellStyle name="Normal_CARCAMO SAN PEDRO" xfId="41"/>
    <cellStyle name="Normal_Hoja1" xfId="53"/>
    <cellStyle name="Normal_PRES 059-09 REHABIL. PLANTA DE TRATAMIENTO DE 80 LPS RAPIDA, AC. HATO DEL YAQUE" xfId="49"/>
    <cellStyle name="Normal_Presupuesto" xfId="2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1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3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6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6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6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6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7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7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7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7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7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1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1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1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1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1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2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2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2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2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2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3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3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3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3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4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4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4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4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4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5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5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5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5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5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6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6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6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6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6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7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7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7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7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8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8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8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8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8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9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9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9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9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9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0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0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0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0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0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1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1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1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1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2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2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2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2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2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3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3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3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3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3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4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4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4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4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5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5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5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5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5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6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6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6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6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6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7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7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7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7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7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8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8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8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8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8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9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9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9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9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9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0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0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0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0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0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1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1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1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1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1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2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2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2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2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2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3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3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3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3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4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4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4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4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4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5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5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5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5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5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6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6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6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6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6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7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7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7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7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7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8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8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8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8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8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146434</xdr:rowOff>
    </xdr:to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136909</xdr:rowOff>
    </xdr:to>
    <xdr:sp macro="" textlink="">
      <xdr:nvSpPr>
        <xdr:cNvPr id="790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136909</xdr:rowOff>
    </xdr:to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146434</xdr:rowOff>
    </xdr:to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146434</xdr:rowOff>
    </xdr:to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136909</xdr:rowOff>
    </xdr:to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136909</xdr:rowOff>
    </xdr:to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124</xdr:row>
      <xdr:rowOff>197</xdr:rowOff>
    </xdr:to>
    <xdr:sp macro="" textlink="">
      <xdr:nvSpPr>
        <xdr:cNvPr id="800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123</xdr:row>
      <xdr:rowOff>152597</xdr:rowOff>
    </xdr:to>
    <xdr:sp macro="" textlink="">
      <xdr:nvSpPr>
        <xdr:cNvPr id="801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123</xdr:row>
      <xdr:rowOff>152597</xdr:rowOff>
    </xdr:to>
    <xdr:sp macro="" textlink="">
      <xdr:nvSpPr>
        <xdr:cNvPr id="802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124</xdr:row>
      <xdr:rowOff>197</xdr:rowOff>
    </xdr:to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124</xdr:row>
      <xdr:rowOff>197</xdr:rowOff>
    </xdr:to>
    <xdr:sp macro="" textlink="">
      <xdr:nvSpPr>
        <xdr:cNvPr id="804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123</xdr:row>
      <xdr:rowOff>152597</xdr:rowOff>
    </xdr:to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123</xdr:row>
      <xdr:rowOff>152597</xdr:rowOff>
    </xdr:to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97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3095211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97</xdr:row>
      <xdr:rowOff>0</xdr:rowOff>
    </xdr:from>
    <xdr:ext cx="95250" cy="294447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3095211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98</xdr:row>
      <xdr:rowOff>0</xdr:rowOff>
    </xdr:from>
    <xdr:to>
      <xdr:col>1</xdr:col>
      <xdr:colOff>2780886</xdr:colOff>
      <xdr:row>105</xdr:row>
      <xdr:rowOff>48868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3095211" y="15325725"/>
          <a:ext cx="95250" cy="734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97</xdr:row>
      <xdr:rowOff>152400</xdr:rowOff>
    </xdr:from>
    <xdr:to>
      <xdr:col>1</xdr:col>
      <xdr:colOff>1419225</xdr:colOff>
      <xdr:row>98</xdr:row>
      <xdr:rowOff>47625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733550" y="152781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"/>
  <sheetViews>
    <sheetView showZeros="0" tabSelected="1" view="pageBreakPreview" zoomScaleNormal="100" zoomScaleSheetLayoutView="100" workbookViewId="0">
      <selection activeCell="E112" sqref="E112"/>
    </sheetView>
  </sheetViews>
  <sheetFormatPr baseColWidth="10" defaultColWidth="9.140625" defaultRowHeight="12.75"/>
  <cols>
    <col min="1" max="1" width="7.85546875" style="8" customWidth="1"/>
    <col min="2" max="2" width="50.28515625" style="6" customWidth="1"/>
    <col min="3" max="3" width="11.7109375" style="9" customWidth="1"/>
    <col min="4" max="4" width="5.7109375" style="7" customWidth="1"/>
    <col min="5" max="5" width="11.85546875" style="41" customWidth="1"/>
    <col min="6" max="6" width="14.140625" style="10" customWidth="1"/>
    <col min="7" max="7" width="21.7109375" style="2" customWidth="1"/>
    <col min="8" max="8" width="17.5703125" style="2" customWidth="1"/>
    <col min="9" max="9" width="15.42578125" style="2" bestFit="1" customWidth="1"/>
    <col min="10" max="10" width="10.28515625" style="2" bestFit="1" customWidth="1"/>
    <col min="11" max="11" width="10.85546875" style="2" bestFit="1" customWidth="1"/>
    <col min="12" max="14" width="9.140625" style="2"/>
    <col min="15" max="15" width="11.85546875" style="2" bestFit="1" customWidth="1"/>
    <col min="16" max="17" width="9.140625" style="2"/>
    <col min="18" max="18" width="11.85546875" style="2" bestFit="1" customWidth="1"/>
    <col min="19" max="16384" width="9.140625" style="2"/>
  </cols>
  <sheetData>
    <row r="1" spans="1:18">
      <c r="A1" s="36"/>
      <c r="B1" s="36"/>
      <c r="C1" s="36"/>
      <c r="D1" s="36"/>
      <c r="E1" s="39"/>
      <c r="F1" s="36"/>
    </row>
    <row r="2" spans="1:18">
      <c r="A2" s="36"/>
      <c r="B2" s="36"/>
      <c r="C2" s="36"/>
      <c r="D2" s="36"/>
      <c r="E2" s="39"/>
      <c r="F2" s="36"/>
    </row>
    <row r="3" spans="1:18">
      <c r="A3" s="90"/>
      <c r="B3" s="90"/>
      <c r="C3" s="90"/>
      <c r="D3" s="90"/>
      <c r="E3" s="90"/>
      <c r="F3" s="90"/>
    </row>
    <row r="4" spans="1:18" ht="26.25" customHeight="1">
      <c r="A4" s="91" t="s">
        <v>102</v>
      </c>
      <c r="B4" s="91"/>
      <c r="C4" s="91"/>
      <c r="D4" s="91"/>
      <c r="E4" s="91"/>
      <c r="F4" s="91"/>
    </row>
    <row r="5" spans="1:18" ht="15" customHeight="1">
      <c r="A5" s="91" t="s">
        <v>85</v>
      </c>
      <c r="B5" s="91"/>
      <c r="C5" s="92"/>
      <c r="D5" s="93" t="s">
        <v>84</v>
      </c>
      <c r="E5" s="93"/>
      <c r="F5" s="92"/>
    </row>
    <row r="6" spans="1:18">
      <c r="A6" s="94"/>
      <c r="B6" s="94"/>
      <c r="C6" s="94"/>
      <c r="D6" s="94"/>
      <c r="E6" s="94"/>
      <c r="F6" s="94"/>
    </row>
    <row r="7" spans="1:18">
      <c r="A7" s="95" t="s">
        <v>0</v>
      </c>
      <c r="B7" s="96" t="s">
        <v>1</v>
      </c>
      <c r="C7" s="97" t="s">
        <v>2</v>
      </c>
      <c r="D7" s="97" t="s">
        <v>3</v>
      </c>
      <c r="E7" s="98" t="s">
        <v>4</v>
      </c>
      <c r="F7" s="243" t="s">
        <v>5</v>
      </c>
    </row>
    <row r="8" spans="1:18">
      <c r="A8" s="99"/>
      <c r="B8" s="100"/>
      <c r="C8" s="101"/>
      <c r="D8" s="101"/>
      <c r="E8" s="102"/>
      <c r="F8" s="3"/>
      <c r="G8" s="4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38.25">
      <c r="A9" s="104" t="s">
        <v>86</v>
      </c>
      <c r="B9" s="105" t="s">
        <v>101</v>
      </c>
      <c r="C9" s="103"/>
      <c r="D9" s="106"/>
      <c r="E9" s="102"/>
      <c r="F9" s="3"/>
      <c r="G9" s="4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>
      <c r="A10" s="104"/>
      <c r="B10" s="107"/>
      <c r="C10" s="103"/>
      <c r="D10" s="106"/>
      <c r="E10" s="102"/>
      <c r="F10" s="3"/>
      <c r="G10" s="4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>
      <c r="A11" s="108">
        <v>1</v>
      </c>
      <c r="B11" s="109" t="s">
        <v>20</v>
      </c>
      <c r="C11" s="103">
        <v>3437.91</v>
      </c>
      <c r="D11" s="106" t="s">
        <v>8</v>
      </c>
      <c r="E11" s="102"/>
      <c r="F11" s="3">
        <f>ROUND(C11*E11,2)</f>
        <v>0</v>
      </c>
      <c r="G11" s="48"/>
      <c r="H11" s="49"/>
      <c r="I11" s="47"/>
      <c r="J11" s="47"/>
      <c r="K11" s="50"/>
      <c r="L11" s="47"/>
      <c r="M11" s="47"/>
      <c r="N11" s="47"/>
      <c r="O11" s="47"/>
      <c r="P11" s="47"/>
      <c r="Q11" s="47"/>
      <c r="R11" s="47"/>
    </row>
    <row r="12" spans="1:18">
      <c r="A12" s="99"/>
      <c r="B12" s="110"/>
      <c r="C12" s="103"/>
      <c r="D12" s="106"/>
      <c r="E12" s="111"/>
      <c r="F12" s="3"/>
      <c r="G12" s="48"/>
      <c r="H12" s="49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>
      <c r="A13" s="112">
        <v>2</v>
      </c>
      <c r="B13" s="113" t="s">
        <v>14</v>
      </c>
      <c r="C13" s="103"/>
      <c r="D13" s="106"/>
      <c r="E13" s="111"/>
      <c r="F13" s="3"/>
      <c r="G13" s="48"/>
      <c r="H13" s="49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>
      <c r="A14" s="99">
        <f>+A13+0.1</f>
        <v>2.1</v>
      </c>
      <c r="B14" s="114" t="s">
        <v>17</v>
      </c>
      <c r="C14" s="103">
        <v>2353.37</v>
      </c>
      <c r="D14" s="106" t="s">
        <v>7</v>
      </c>
      <c r="E14" s="102"/>
      <c r="F14" s="3">
        <f>ROUND(C14*E14,2)</f>
        <v>0</v>
      </c>
      <c r="G14" s="48"/>
      <c r="H14" s="49"/>
      <c r="I14" s="47"/>
      <c r="J14" s="47"/>
      <c r="K14" s="50"/>
      <c r="L14" s="47"/>
      <c r="M14" s="47"/>
      <c r="N14" s="47"/>
      <c r="O14" s="47"/>
      <c r="P14" s="47"/>
      <c r="Q14" s="47"/>
      <c r="R14" s="47"/>
    </row>
    <row r="15" spans="1:18">
      <c r="A15" s="99">
        <v>2.2000000000000002</v>
      </c>
      <c r="B15" s="114" t="s">
        <v>10</v>
      </c>
      <c r="C15" s="103">
        <v>214.27</v>
      </c>
      <c r="D15" s="106" t="s">
        <v>7</v>
      </c>
      <c r="E15" s="102"/>
      <c r="F15" s="3">
        <f>ROUND(C15*E15,2)</f>
        <v>0</v>
      </c>
      <c r="G15" s="48"/>
      <c r="H15" s="49"/>
      <c r="I15" s="10"/>
      <c r="J15" s="47"/>
      <c r="K15" s="50"/>
      <c r="L15" s="47"/>
      <c r="M15" s="47"/>
      <c r="N15" s="47"/>
      <c r="O15" s="47"/>
      <c r="P15" s="47"/>
      <c r="Q15" s="47"/>
      <c r="R15" s="47"/>
    </row>
    <row r="16" spans="1:18" ht="25.5">
      <c r="A16" s="99">
        <v>2.2999999999999998</v>
      </c>
      <c r="B16" s="114" t="s">
        <v>97</v>
      </c>
      <c r="C16" s="103">
        <v>2066.7800000000002</v>
      </c>
      <c r="D16" s="106" t="s">
        <v>7</v>
      </c>
      <c r="E16" s="102"/>
      <c r="F16" s="3">
        <f>ROUND(C16*E16,2)</f>
        <v>0</v>
      </c>
      <c r="G16" s="48"/>
      <c r="H16" s="49"/>
      <c r="I16" s="10"/>
      <c r="J16" s="47"/>
      <c r="K16" s="50"/>
      <c r="L16" s="47"/>
      <c r="M16" s="47"/>
      <c r="N16" s="47"/>
      <c r="O16" s="47"/>
      <c r="P16" s="47"/>
      <c r="Q16" s="47"/>
      <c r="R16" s="47"/>
    </row>
    <row r="17" spans="1:18" ht="25.5">
      <c r="A17" s="99">
        <f t="shared" ref="A17" si="0">+A16+0.1</f>
        <v>2.4</v>
      </c>
      <c r="B17" s="115" t="s">
        <v>31</v>
      </c>
      <c r="C17" s="103">
        <v>415.91</v>
      </c>
      <c r="D17" s="106" t="s">
        <v>7</v>
      </c>
      <c r="E17" s="102"/>
      <c r="F17" s="3">
        <f>ROUND(C17*E17,2)</f>
        <v>0</v>
      </c>
      <c r="G17" s="48"/>
      <c r="H17" s="49"/>
      <c r="I17" s="10"/>
      <c r="J17" s="47"/>
      <c r="K17" s="50"/>
      <c r="L17" s="47"/>
      <c r="M17" s="47"/>
      <c r="N17" s="47"/>
      <c r="O17" s="47"/>
      <c r="P17" s="47"/>
      <c r="Q17" s="47"/>
      <c r="R17" s="47"/>
    </row>
    <row r="18" spans="1:18">
      <c r="A18" s="116"/>
      <c r="B18" s="115"/>
      <c r="C18" s="103"/>
      <c r="D18" s="106"/>
      <c r="E18" s="102"/>
      <c r="F18" s="3"/>
      <c r="G18" s="48"/>
      <c r="H18" s="49"/>
      <c r="I18" s="10"/>
      <c r="J18" s="47"/>
      <c r="K18" s="47"/>
      <c r="L18" s="47"/>
      <c r="M18" s="47"/>
      <c r="N18" s="47"/>
      <c r="O18" s="47"/>
      <c r="P18" s="47"/>
      <c r="Q18" s="47"/>
      <c r="R18" s="47"/>
    </row>
    <row r="19" spans="1:18">
      <c r="A19" s="112">
        <v>3</v>
      </c>
      <c r="B19" s="107" t="s">
        <v>15</v>
      </c>
      <c r="C19" s="103"/>
      <c r="D19" s="106"/>
      <c r="E19" s="102"/>
      <c r="F19" s="3"/>
      <c r="G19" s="48"/>
      <c r="H19" s="49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25.5">
      <c r="A20" s="116">
        <f>+A19+0.1</f>
        <v>3.1</v>
      </c>
      <c r="B20" s="109" t="s">
        <v>29</v>
      </c>
      <c r="C20" s="103">
        <v>824</v>
      </c>
      <c r="D20" s="106" t="s">
        <v>8</v>
      </c>
      <c r="E20" s="102"/>
      <c r="F20" s="3">
        <f>ROUND(C20*E20,2)</f>
        <v>0</v>
      </c>
      <c r="G20" s="48"/>
      <c r="H20" s="49"/>
      <c r="I20" s="49"/>
      <c r="J20" s="47"/>
      <c r="K20" s="50"/>
      <c r="L20" s="47"/>
      <c r="M20" s="47"/>
      <c r="N20" s="47"/>
      <c r="O20" s="47"/>
      <c r="P20" s="47"/>
      <c r="Q20" s="47"/>
      <c r="R20" s="47"/>
    </row>
    <row r="21" spans="1:18" ht="25.5">
      <c r="A21" s="116">
        <v>3.2</v>
      </c>
      <c r="B21" s="109" t="s">
        <v>21</v>
      </c>
      <c r="C21" s="103">
        <v>2690.67</v>
      </c>
      <c r="D21" s="106" t="s">
        <v>8</v>
      </c>
      <c r="E21" s="102"/>
      <c r="F21" s="3">
        <f>ROUND(C21*E21,2)</f>
        <v>0</v>
      </c>
      <c r="G21" s="48"/>
      <c r="H21" s="49"/>
      <c r="I21" s="49"/>
      <c r="J21" s="47"/>
      <c r="K21" s="50"/>
      <c r="L21" s="47"/>
      <c r="M21" s="47"/>
      <c r="N21" s="47"/>
      <c r="O21" s="47"/>
      <c r="P21" s="47"/>
      <c r="Q21" s="47"/>
      <c r="R21" s="47"/>
    </row>
    <row r="22" spans="1:18">
      <c r="A22" s="112"/>
      <c r="B22" s="109"/>
      <c r="C22" s="103"/>
      <c r="D22" s="106"/>
      <c r="E22" s="102"/>
      <c r="F22" s="3"/>
      <c r="G22" s="48"/>
      <c r="H22" s="49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>
      <c r="A23" s="112">
        <v>4</v>
      </c>
      <c r="B23" s="107" t="s">
        <v>16</v>
      </c>
      <c r="C23" s="103"/>
      <c r="D23" s="106"/>
      <c r="E23" s="102"/>
      <c r="F23" s="3"/>
      <c r="G23" s="48"/>
      <c r="H23" s="49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25.5">
      <c r="A24" s="117">
        <v>4.0999999999999996</v>
      </c>
      <c r="B24" s="109" t="s">
        <v>29</v>
      </c>
      <c r="C24" s="103">
        <v>824</v>
      </c>
      <c r="D24" s="106" t="s">
        <v>8</v>
      </c>
      <c r="E24" s="102"/>
      <c r="F24" s="3">
        <f>ROUND(C24*E24,2)</f>
        <v>0</v>
      </c>
      <c r="G24" s="48"/>
      <c r="H24" s="49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25.5">
      <c r="A25" s="117">
        <v>4.2</v>
      </c>
      <c r="B25" s="109" t="s">
        <v>21</v>
      </c>
      <c r="C25" s="103">
        <v>2690.67</v>
      </c>
      <c r="D25" s="106" t="s">
        <v>8</v>
      </c>
      <c r="E25" s="102"/>
      <c r="F25" s="3">
        <f>ROUND(C25*E25,2)</f>
        <v>0</v>
      </c>
      <c r="G25" s="48"/>
      <c r="H25" s="49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>
      <c r="A26" s="99"/>
      <c r="B26" s="109"/>
      <c r="C26" s="103"/>
      <c r="D26" s="106"/>
      <c r="E26" s="102"/>
      <c r="F26" s="3"/>
      <c r="G26" s="48"/>
      <c r="H26" s="49"/>
      <c r="I26" s="49"/>
      <c r="J26" s="47"/>
      <c r="K26" s="47"/>
      <c r="L26" s="47"/>
      <c r="M26" s="47"/>
      <c r="N26" s="47"/>
      <c r="O26" s="47"/>
      <c r="P26" s="47"/>
      <c r="Q26" s="47"/>
      <c r="R26" s="47"/>
    </row>
    <row r="27" spans="1:18" s="14" customFormat="1" ht="25.5">
      <c r="A27" s="118">
        <v>5</v>
      </c>
      <c r="B27" s="107" t="s">
        <v>30</v>
      </c>
      <c r="C27" s="119"/>
      <c r="D27" s="120"/>
      <c r="E27" s="121"/>
      <c r="F27" s="3"/>
      <c r="G27" s="48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s="14" customFormat="1" ht="25.5">
      <c r="A28" s="122">
        <v>5.0999999999999996</v>
      </c>
      <c r="B28" s="109" t="s">
        <v>78</v>
      </c>
      <c r="C28" s="119">
        <v>1</v>
      </c>
      <c r="D28" s="120" t="s">
        <v>6</v>
      </c>
      <c r="E28" s="121"/>
      <c r="F28" s="3">
        <f t="shared" ref="F28:F39" si="1">ROUND(C28*E28,2)</f>
        <v>0</v>
      </c>
      <c r="G28" s="48"/>
      <c r="H28" s="49"/>
      <c r="I28" s="51"/>
      <c r="J28" s="51"/>
      <c r="K28" s="51"/>
      <c r="L28" s="52"/>
      <c r="M28" s="51"/>
      <c r="N28" s="51"/>
      <c r="O28" s="51"/>
      <c r="P28" s="51"/>
      <c r="Q28" s="51"/>
      <c r="R28" s="51"/>
    </row>
    <row r="29" spans="1:18" s="14" customFormat="1" ht="25.5">
      <c r="A29" s="123">
        <v>5.2</v>
      </c>
      <c r="B29" s="109" t="s">
        <v>81</v>
      </c>
      <c r="C29" s="119">
        <v>24</v>
      </c>
      <c r="D29" s="120" t="s">
        <v>6</v>
      </c>
      <c r="E29" s="121"/>
      <c r="F29" s="3">
        <f t="shared" si="1"/>
        <v>0</v>
      </c>
      <c r="G29" s="48"/>
      <c r="H29" s="49"/>
      <c r="I29" s="51"/>
      <c r="J29" s="51"/>
      <c r="K29" s="51"/>
      <c r="L29" s="52"/>
      <c r="M29" s="51"/>
      <c r="N29" s="51"/>
      <c r="O29" s="51"/>
      <c r="P29" s="51"/>
      <c r="Q29" s="51"/>
      <c r="R29" s="51"/>
    </row>
    <row r="30" spans="1:18" s="14" customFormat="1" ht="25.5">
      <c r="A30" s="122">
        <v>5.3</v>
      </c>
      <c r="B30" s="109" t="s">
        <v>82</v>
      </c>
      <c r="C30" s="119">
        <v>7</v>
      </c>
      <c r="D30" s="120" t="s">
        <v>6</v>
      </c>
      <c r="E30" s="121"/>
      <c r="F30" s="3">
        <f t="shared" si="1"/>
        <v>0</v>
      </c>
      <c r="G30" s="48"/>
      <c r="H30" s="49"/>
      <c r="I30" s="51"/>
      <c r="J30" s="51"/>
      <c r="K30" s="51"/>
      <c r="L30" s="52"/>
      <c r="M30" s="51"/>
      <c r="N30" s="51"/>
      <c r="O30" s="51"/>
      <c r="P30" s="51"/>
      <c r="Q30" s="51"/>
      <c r="R30" s="51"/>
    </row>
    <row r="31" spans="1:18" s="14" customFormat="1">
      <c r="A31" s="123">
        <v>5.4</v>
      </c>
      <c r="B31" s="109" t="s">
        <v>73</v>
      </c>
      <c r="C31" s="119">
        <v>58</v>
      </c>
      <c r="D31" s="120" t="s">
        <v>6</v>
      </c>
      <c r="E31" s="121"/>
      <c r="F31" s="3">
        <f t="shared" si="1"/>
        <v>0</v>
      </c>
      <c r="G31" s="48"/>
      <c r="H31" s="49"/>
      <c r="I31" s="51"/>
      <c r="J31" s="51"/>
      <c r="K31" s="51"/>
      <c r="L31" s="52"/>
      <c r="M31" s="51"/>
      <c r="N31" s="51"/>
      <c r="O31" s="51"/>
      <c r="P31" s="51"/>
      <c r="Q31" s="51"/>
      <c r="R31" s="51"/>
    </row>
    <row r="32" spans="1:18" s="14" customFormat="1">
      <c r="A32" s="122">
        <v>5.5</v>
      </c>
      <c r="B32" s="109" t="s">
        <v>80</v>
      </c>
      <c r="C32" s="119">
        <v>33</v>
      </c>
      <c r="D32" s="120" t="s">
        <v>6</v>
      </c>
      <c r="E32" s="121"/>
      <c r="F32" s="3">
        <f t="shared" si="1"/>
        <v>0</v>
      </c>
      <c r="G32" s="48"/>
      <c r="H32" s="49"/>
      <c r="I32" s="51"/>
      <c r="J32" s="51"/>
      <c r="K32" s="51"/>
      <c r="L32" s="52"/>
      <c r="M32" s="51"/>
      <c r="N32" s="51"/>
      <c r="O32" s="51"/>
      <c r="P32" s="51"/>
      <c r="Q32" s="51"/>
      <c r="R32" s="51"/>
    </row>
    <row r="33" spans="1:256" s="14" customFormat="1" ht="25.5">
      <c r="A33" s="123">
        <v>5.6</v>
      </c>
      <c r="B33" s="109" t="s">
        <v>83</v>
      </c>
      <c r="C33" s="119">
        <v>31</v>
      </c>
      <c r="D33" s="120" t="s">
        <v>6</v>
      </c>
      <c r="E33" s="121"/>
      <c r="F33" s="3">
        <f t="shared" si="1"/>
        <v>0</v>
      </c>
      <c r="G33" s="48"/>
      <c r="H33" s="49"/>
      <c r="I33" s="51"/>
      <c r="J33" s="51"/>
      <c r="K33" s="51"/>
      <c r="L33" s="52"/>
      <c r="M33" s="51"/>
      <c r="N33" s="51"/>
      <c r="O33" s="51"/>
      <c r="P33" s="51"/>
      <c r="Q33" s="51"/>
      <c r="R33" s="51"/>
    </row>
    <row r="34" spans="1:256" s="14" customFormat="1" ht="25.5">
      <c r="A34" s="122">
        <v>5.7</v>
      </c>
      <c r="B34" s="109" t="s">
        <v>77</v>
      </c>
      <c r="C34" s="119">
        <v>1</v>
      </c>
      <c r="D34" s="120" t="s">
        <v>6</v>
      </c>
      <c r="E34" s="121"/>
      <c r="F34" s="3">
        <f t="shared" si="1"/>
        <v>0</v>
      </c>
      <c r="G34" s="48"/>
      <c r="H34" s="49"/>
      <c r="I34" s="51"/>
      <c r="J34" s="51"/>
      <c r="K34" s="51"/>
      <c r="L34" s="52"/>
      <c r="M34" s="51"/>
      <c r="N34" s="51"/>
      <c r="O34" s="51"/>
      <c r="P34" s="51"/>
      <c r="Q34" s="51"/>
      <c r="R34" s="51"/>
    </row>
    <row r="35" spans="1:256" s="14" customFormat="1" ht="25.5">
      <c r="A35" s="123">
        <v>5.8</v>
      </c>
      <c r="B35" s="109" t="s">
        <v>74</v>
      </c>
      <c r="C35" s="119">
        <v>6</v>
      </c>
      <c r="D35" s="120" t="s">
        <v>6</v>
      </c>
      <c r="E35" s="121"/>
      <c r="F35" s="3">
        <f t="shared" si="1"/>
        <v>0</v>
      </c>
      <c r="G35" s="48"/>
      <c r="H35" s="49"/>
      <c r="I35" s="51"/>
      <c r="J35" s="51"/>
      <c r="K35" s="51"/>
      <c r="L35" s="52"/>
      <c r="M35" s="51"/>
      <c r="N35" s="51"/>
      <c r="O35" s="51"/>
      <c r="P35" s="51"/>
      <c r="Q35" s="51"/>
      <c r="R35" s="51"/>
    </row>
    <row r="36" spans="1:256" s="14" customFormat="1" ht="25.5">
      <c r="A36" s="122">
        <v>5.9</v>
      </c>
      <c r="B36" s="109" t="s">
        <v>75</v>
      </c>
      <c r="C36" s="119">
        <v>1</v>
      </c>
      <c r="D36" s="120" t="s">
        <v>6</v>
      </c>
      <c r="E36" s="121"/>
      <c r="F36" s="3">
        <f t="shared" si="1"/>
        <v>0</v>
      </c>
      <c r="G36" s="48"/>
      <c r="H36" s="49"/>
      <c r="I36" s="51"/>
      <c r="J36" s="51"/>
      <c r="K36" s="51"/>
      <c r="L36" s="52"/>
      <c r="M36" s="51"/>
      <c r="N36" s="51"/>
      <c r="O36" s="51"/>
      <c r="P36" s="51"/>
      <c r="Q36" s="51"/>
      <c r="R36" s="51"/>
    </row>
    <row r="37" spans="1:256" s="14" customFormat="1" ht="25.5">
      <c r="A37" s="124">
        <v>5.0999999999999996</v>
      </c>
      <c r="B37" s="109" t="s">
        <v>92</v>
      </c>
      <c r="C37" s="119">
        <v>15</v>
      </c>
      <c r="D37" s="120" t="s">
        <v>6</v>
      </c>
      <c r="E37" s="121"/>
      <c r="F37" s="3">
        <f t="shared" si="1"/>
        <v>0</v>
      </c>
      <c r="G37" s="48"/>
      <c r="H37" s="49"/>
      <c r="I37" s="51"/>
      <c r="J37" s="51"/>
      <c r="K37" s="51"/>
      <c r="L37" s="52"/>
      <c r="M37" s="51"/>
      <c r="N37" s="51"/>
      <c r="O37" s="51"/>
      <c r="P37" s="51"/>
      <c r="Q37" s="51"/>
      <c r="R37" s="51"/>
    </row>
    <row r="38" spans="1:256" s="14" customFormat="1" ht="25.5">
      <c r="A38" s="125">
        <v>5.1100000000000003</v>
      </c>
      <c r="B38" s="109" t="s">
        <v>76</v>
      </c>
      <c r="C38" s="119">
        <v>5</v>
      </c>
      <c r="D38" s="120" t="s">
        <v>6</v>
      </c>
      <c r="E38" s="121"/>
      <c r="F38" s="3">
        <f t="shared" si="1"/>
        <v>0</v>
      </c>
      <c r="G38" s="48"/>
      <c r="H38" s="49"/>
      <c r="I38" s="51"/>
      <c r="J38" s="51"/>
      <c r="K38" s="51"/>
      <c r="L38" s="52"/>
      <c r="M38" s="51"/>
      <c r="N38" s="51"/>
      <c r="O38" s="51"/>
      <c r="P38" s="51"/>
      <c r="Q38" s="51"/>
      <c r="R38" s="51"/>
    </row>
    <row r="39" spans="1:256" s="14" customFormat="1" ht="25.5">
      <c r="A39" s="124">
        <v>5.12</v>
      </c>
      <c r="B39" s="109" t="s">
        <v>93</v>
      </c>
      <c r="C39" s="119">
        <v>11</v>
      </c>
      <c r="D39" s="120" t="s">
        <v>6</v>
      </c>
      <c r="E39" s="121"/>
      <c r="F39" s="3">
        <f t="shared" si="1"/>
        <v>0</v>
      </c>
      <c r="G39" s="48"/>
      <c r="H39" s="49"/>
      <c r="I39" s="51"/>
      <c r="J39" s="51"/>
      <c r="K39" s="51"/>
      <c r="L39" s="52"/>
      <c r="M39" s="51"/>
      <c r="N39" s="51"/>
      <c r="O39" s="51"/>
      <c r="P39" s="51"/>
      <c r="Q39" s="51"/>
      <c r="R39" s="51"/>
    </row>
    <row r="40" spans="1:256" s="14" customFormat="1" ht="25.5">
      <c r="A40" s="125">
        <v>5.13</v>
      </c>
      <c r="B40" s="109" t="s">
        <v>79</v>
      </c>
      <c r="C40" s="119">
        <v>3</v>
      </c>
      <c r="D40" s="120" t="s">
        <v>6</v>
      </c>
      <c r="E40" s="121"/>
      <c r="F40" s="3">
        <f t="shared" ref="F40:F70" si="2">ROUND(C40*E40,2)</f>
        <v>0</v>
      </c>
      <c r="G40" s="48"/>
      <c r="H40" s="49"/>
      <c r="I40" s="51"/>
      <c r="J40" s="51"/>
      <c r="K40" s="51"/>
      <c r="L40" s="52"/>
      <c r="M40" s="51"/>
      <c r="N40" s="51"/>
      <c r="O40" s="51"/>
      <c r="P40" s="51"/>
      <c r="Q40" s="51"/>
      <c r="R40" s="51"/>
    </row>
    <row r="41" spans="1:256">
      <c r="A41" s="124">
        <v>5.14</v>
      </c>
      <c r="B41" s="109" t="s">
        <v>99</v>
      </c>
      <c r="C41" s="119">
        <v>31</v>
      </c>
      <c r="D41" s="106" t="s">
        <v>6</v>
      </c>
      <c r="E41" s="102"/>
      <c r="F41" s="3">
        <f>ROUND(C41*E41,2)</f>
        <v>0</v>
      </c>
      <c r="G41" s="48"/>
      <c r="H41" s="49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256">
      <c r="A42" s="126">
        <v>5.15</v>
      </c>
      <c r="B42" s="127" t="s">
        <v>100</v>
      </c>
      <c r="C42" s="128">
        <v>39</v>
      </c>
      <c r="D42" s="129" t="s">
        <v>6</v>
      </c>
      <c r="E42" s="130"/>
      <c r="F42" s="38">
        <f>ROUND(C42*E42,2)</f>
        <v>0</v>
      </c>
      <c r="G42" s="48"/>
      <c r="H42" s="49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256">
      <c r="A43" s="124"/>
      <c r="B43" s="109"/>
      <c r="C43" s="119"/>
      <c r="D43" s="106"/>
      <c r="E43" s="102"/>
      <c r="F43" s="3"/>
      <c r="G43" s="48"/>
      <c r="H43" s="49"/>
      <c r="I43" s="53"/>
      <c r="J43" s="47"/>
      <c r="K43" s="47"/>
      <c r="L43" s="47"/>
      <c r="M43" s="47"/>
      <c r="N43" s="47"/>
      <c r="O43" s="47"/>
      <c r="P43" s="47"/>
      <c r="Q43" s="47"/>
      <c r="R43" s="47"/>
    </row>
    <row r="44" spans="1:256">
      <c r="A44" s="112">
        <v>6</v>
      </c>
      <c r="B44" s="107" t="s">
        <v>32</v>
      </c>
      <c r="C44" s="103"/>
      <c r="D44" s="106"/>
      <c r="E44" s="102"/>
      <c r="F44" s="3"/>
      <c r="G44" s="48"/>
      <c r="H44" s="49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256" ht="51">
      <c r="A45" s="131">
        <v>6.1</v>
      </c>
      <c r="B45" s="132" t="s">
        <v>33</v>
      </c>
      <c r="C45" s="103">
        <v>1</v>
      </c>
      <c r="D45" s="106" t="s">
        <v>6</v>
      </c>
      <c r="E45" s="102"/>
      <c r="F45" s="3">
        <f>ROUND(C45*E45,2)</f>
        <v>0</v>
      </c>
      <c r="G45" s="48"/>
      <c r="H45" s="49"/>
      <c r="I45" s="47"/>
      <c r="J45" s="47"/>
      <c r="K45" s="47"/>
      <c r="L45" s="54"/>
      <c r="M45" s="47"/>
      <c r="N45" s="47"/>
      <c r="O45" s="49"/>
      <c r="P45" s="47"/>
      <c r="Q45" s="47"/>
      <c r="R45" s="55"/>
    </row>
    <row r="46" spans="1:256">
      <c r="A46" s="131">
        <v>6.2</v>
      </c>
      <c r="B46" s="132" t="s">
        <v>98</v>
      </c>
      <c r="C46" s="103">
        <v>1</v>
      </c>
      <c r="D46" s="106" t="s">
        <v>6</v>
      </c>
      <c r="E46" s="102"/>
      <c r="F46" s="3">
        <f>ROUND(C46*E46,2)</f>
        <v>0</v>
      </c>
      <c r="G46" s="48"/>
      <c r="H46" s="49"/>
      <c r="I46" s="47"/>
      <c r="J46" s="47"/>
      <c r="K46" s="47"/>
      <c r="L46" s="54"/>
      <c r="M46" s="47"/>
      <c r="N46" s="47"/>
      <c r="O46" s="49"/>
      <c r="P46" s="47"/>
      <c r="Q46" s="47"/>
      <c r="R46" s="55"/>
    </row>
    <row r="47" spans="1:256">
      <c r="A47" s="131"/>
      <c r="B47" s="132"/>
      <c r="C47" s="103"/>
      <c r="D47" s="106"/>
      <c r="E47" s="102"/>
      <c r="F47" s="3"/>
      <c r="G47" s="48"/>
      <c r="H47" s="49"/>
      <c r="I47" s="47"/>
      <c r="J47" s="47"/>
      <c r="K47" s="47"/>
      <c r="L47" s="54"/>
      <c r="M47" s="47"/>
      <c r="N47" s="47"/>
      <c r="O47" s="49"/>
      <c r="P47" s="47"/>
      <c r="Q47" s="47"/>
      <c r="R47" s="55"/>
    </row>
    <row r="48" spans="1:256" s="14" customFormat="1">
      <c r="A48" s="133">
        <v>7</v>
      </c>
      <c r="B48" s="134" t="s">
        <v>94</v>
      </c>
      <c r="C48" s="135"/>
      <c r="D48" s="136"/>
      <c r="E48" s="137"/>
      <c r="F48" s="3"/>
      <c r="G48" s="48"/>
      <c r="H48" s="49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>
      <c r="A49" s="138">
        <v>7.1</v>
      </c>
      <c r="B49" s="139" t="s">
        <v>34</v>
      </c>
      <c r="C49" s="140">
        <v>387</v>
      </c>
      <c r="D49" s="141" t="s">
        <v>6</v>
      </c>
      <c r="E49" s="137"/>
      <c r="F49" s="3">
        <f t="shared" ref="F49:F61" si="3">ROUND(C49*E49,2)</f>
        <v>0</v>
      </c>
      <c r="G49" s="48"/>
      <c r="H49" s="49"/>
      <c r="I49" s="57"/>
      <c r="J49" s="56"/>
      <c r="K49" s="58"/>
      <c r="L49" s="56"/>
      <c r="M49" s="56"/>
      <c r="N49" s="56"/>
      <c r="O49" s="56"/>
      <c r="P49" s="56"/>
      <c r="Q49" s="56"/>
      <c r="R49" s="56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25.5">
      <c r="A50" s="138">
        <v>7.2</v>
      </c>
      <c r="B50" s="142" t="s">
        <v>35</v>
      </c>
      <c r="C50" s="143">
        <v>3936</v>
      </c>
      <c r="D50" s="144" t="s">
        <v>8</v>
      </c>
      <c r="E50" s="137"/>
      <c r="F50" s="3">
        <f t="shared" si="3"/>
        <v>0</v>
      </c>
      <c r="G50" s="48"/>
      <c r="H50" s="49"/>
      <c r="I50" s="57"/>
      <c r="J50" s="56"/>
      <c r="K50" s="59"/>
      <c r="L50" s="56"/>
      <c r="M50" s="56"/>
      <c r="N50" s="56"/>
      <c r="O50" s="56"/>
      <c r="P50" s="56"/>
      <c r="Q50" s="56"/>
      <c r="R50" s="5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>
      <c r="A51" s="138">
        <v>7.3</v>
      </c>
      <c r="B51" s="145" t="s">
        <v>36</v>
      </c>
      <c r="C51" s="140">
        <v>774</v>
      </c>
      <c r="D51" s="141" t="s">
        <v>6</v>
      </c>
      <c r="E51" s="137"/>
      <c r="F51" s="3">
        <f t="shared" si="3"/>
        <v>0</v>
      </c>
      <c r="G51" s="48"/>
      <c r="H51" s="49"/>
      <c r="I51" s="57"/>
      <c r="J51" s="56"/>
      <c r="K51" s="58"/>
      <c r="L51" s="56"/>
      <c r="M51" s="56"/>
      <c r="N51" s="56"/>
      <c r="O51" s="56"/>
      <c r="P51" s="56"/>
      <c r="Q51" s="56"/>
      <c r="R51" s="56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>
      <c r="A52" s="138">
        <v>7.4</v>
      </c>
      <c r="B52" s="139" t="s">
        <v>37</v>
      </c>
      <c r="C52" s="140">
        <v>774</v>
      </c>
      <c r="D52" s="141" t="s">
        <v>6</v>
      </c>
      <c r="E52" s="137"/>
      <c r="F52" s="3">
        <f t="shared" si="3"/>
        <v>0</v>
      </c>
      <c r="G52" s="48"/>
      <c r="H52" s="49"/>
      <c r="I52" s="57"/>
      <c r="J52" s="56"/>
      <c r="K52" s="58"/>
      <c r="L52" s="56"/>
      <c r="M52" s="56"/>
      <c r="N52" s="56"/>
      <c r="O52" s="56"/>
      <c r="P52" s="56"/>
      <c r="Q52" s="56"/>
      <c r="R52" s="5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25.5">
      <c r="A53" s="138">
        <v>7.5</v>
      </c>
      <c r="B53" s="145" t="s">
        <v>38</v>
      </c>
      <c r="C53" s="140">
        <v>580.5</v>
      </c>
      <c r="D53" s="141" t="s">
        <v>8</v>
      </c>
      <c r="E53" s="137"/>
      <c r="F53" s="3">
        <f t="shared" si="3"/>
        <v>0</v>
      </c>
      <c r="G53" s="48"/>
      <c r="H53" s="49"/>
      <c r="I53" s="57"/>
      <c r="J53" s="56"/>
      <c r="K53" s="58"/>
      <c r="L53" s="56"/>
      <c r="M53" s="56"/>
      <c r="N53" s="56"/>
      <c r="O53" s="56"/>
      <c r="P53" s="56"/>
      <c r="Q53" s="56"/>
      <c r="R53" s="56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>
      <c r="A54" s="138">
        <v>7.6</v>
      </c>
      <c r="B54" s="139" t="s">
        <v>39</v>
      </c>
      <c r="C54" s="140">
        <v>387</v>
      </c>
      <c r="D54" s="141" t="s">
        <v>6</v>
      </c>
      <c r="E54" s="137"/>
      <c r="F54" s="3">
        <f t="shared" si="3"/>
        <v>0</v>
      </c>
      <c r="G54" s="48"/>
      <c r="H54" s="49"/>
      <c r="I54" s="57"/>
      <c r="J54" s="56"/>
      <c r="K54" s="58"/>
      <c r="L54" s="56"/>
      <c r="M54" s="56"/>
      <c r="N54" s="56"/>
      <c r="O54" s="56"/>
      <c r="P54" s="56"/>
      <c r="Q54" s="56"/>
      <c r="R54" s="56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>
      <c r="A55" s="138">
        <v>7.7</v>
      </c>
      <c r="B55" s="139" t="s">
        <v>40</v>
      </c>
      <c r="C55" s="140">
        <v>387</v>
      </c>
      <c r="D55" s="141" t="s">
        <v>6</v>
      </c>
      <c r="E55" s="137"/>
      <c r="F55" s="3">
        <f t="shared" si="3"/>
        <v>0</v>
      </c>
      <c r="G55" s="48"/>
      <c r="H55" s="49"/>
      <c r="I55" s="57"/>
      <c r="J55" s="56"/>
      <c r="K55" s="58"/>
      <c r="L55" s="56"/>
      <c r="M55" s="56"/>
      <c r="N55" s="56"/>
      <c r="O55" s="56"/>
      <c r="P55" s="56"/>
      <c r="Q55" s="56"/>
      <c r="R55" s="56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>
      <c r="A56" s="138">
        <v>7.8</v>
      </c>
      <c r="B56" s="139" t="s">
        <v>41</v>
      </c>
      <c r="C56" s="140">
        <v>387</v>
      </c>
      <c r="D56" s="141" t="s">
        <v>6</v>
      </c>
      <c r="E56" s="137"/>
      <c r="F56" s="3">
        <f t="shared" si="3"/>
        <v>0</v>
      </c>
      <c r="G56" s="48"/>
      <c r="H56" s="49"/>
      <c r="I56" s="57"/>
      <c r="J56" s="56"/>
      <c r="K56" s="58"/>
      <c r="L56" s="56"/>
      <c r="M56" s="56"/>
      <c r="N56" s="56"/>
      <c r="O56" s="56"/>
      <c r="P56" s="56"/>
      <c r="Q56" s="56"/>
      <c r="R56" s="56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4" customFormat="1">
      <c r="A57" s="138">
        <v>7.9</v>
      </c>
      <c r="B57" s="139" t="s">
        <v>96</v>
      </c>
      <c r="C57" s="140">
        <v>387</v>
      </c>
      <c r="D57" s="141" t="s">
        <v>6</v>
      </c>
      <c r="E57" s="137"/>
      <c r="F57" s="3">
        <f t="shared" si="3"/>
        <v>0</v>
      </c>
      <c r="G57" s="48"/>
      <c r="H57" s="49"/>
      <c r="I57" s="57"/>
      <c r="J57" s="56"/>
      <c r="K57" s="58"/>
      <c r="L57" s="56"/>
      <c r="M57" s="56"/>
      <c r="N57" s="56"/>
      <c r="O57" s="56"/>
      <c r="P57" s="56"/>
      <c r="Q57" s="56"/>
      <c r="R57" s="56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14" customFormat="1">
      <c r="A58" s="146">
        <v>7.1</v>
      </c>
      <c r="B58" s="147" t="s">
        <v>42</v>
      </c>
      <c r="C58" s="140">
        <v>387</v>
      </c>
      <c r="D58" s="148" t="s">
        <v>18</v>
      </c>
      <c r="E58" s="137"/>
      <c r="F58" s="3">
        <f t="shared" si="3"/>
        <v>0</v>
      </c>
      <c r="G58" s="48"/>
      <c r="H58" s="49"/>
      <c r="I58" s="57"/>
      <c r="J58" s="56"/>
      <c r="K58" s="58"/>
      <c r="L58" s="56"/>
      <c r="M58" s="56"/>
      <c r="N58" s="56"/>
      <c r="O58" s="56"/>
      <c r="P58" s="56"/>
      <c r="Q58" s="56"/>
      <c r="R58" s="56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14" customFormat="1">
      <c r="A59" s="146">
        <v>7.11</v>
      </c>
      <c r="B59" s="139" t="s">
        <v>43</v>
      </c>
      <c r="C59" s="140">
        <v>766.26</v>
      </c>
      <c r="D59" s="141" t="s">
        <v>6</v>
      </c>
      <c r="E59" s="137"/>
      <c r="F59" s="3">
        <f t="shared" si="3"/>
        <v>0</v>
      </c>
      <c r="G59" s="48"/>
      <c r="H59" s="49"/>
      <c r="I59" s="57"/>
      <c r="J59" s="56"/>
      <c r="K59" s="58"/>
      <c r="L59" s="56"/>
      <c r="M59" s="56"/>
      <c r="N59" s="56"/>
      <c r="O59" s="56"/>
      <c r="P59" s="56"/>
      <c r="Q59" s="56"/>
      <c r="R59" s="56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14" customFormat="1">
      <c r="A60" s="146">
        <v>7.12</v>
      </c>
      <c r="B60" s="139" t="s">
        <v>44</v>
      </c>
      <c r="C60" s="140">
        <v>387</v>
      </c>
      <c r="D60" s="141" t="s">
        <v>7</v>
      </c>
      <c r="E60" s="137"/>
      <c r="F60" s="3">
        <f t="shared" si="3"/>
        <v>0</v>
      </c>
      <c r="G60" s="48"/>
      <c r="H60" s="49"/>
      <c r="I60" s="57"/>
      <c r="J60" s="56"/>
      <c r="K60" s="60"/>
      <c r="L60" s="56"/>
      <c r="M60" s="56"/>
      <c r="N60" s="56"/>
      <c r="O60" s="56"/>
      <c r="P60" s="56"/>
      <c r="Q60" s="56"/>
      <c r="R60" s="56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s="14" customFormat="1">
      <c r="A61" s="146">
        <v>7.13</v>
      </c>
      <c r="B61" s="139" t="s">
        <v>45</v>
      </c>
      <c r="C61" s="140">
        <v>387</v>
      </c>
      <c r="D61" s="141" t="s">
        <v>6</v>
      </c>
      <c r="E61" s="137"/>
      <c r="F61" s="3">
        <f t="shared" si="3"/>
        <v>0</v>
      </c>
      <c r="G61" s="48"/>
      <c r="H61" s="49"/>
      <c r="I61" s="57"/>
      <c r="J61" s="56"/>
      <c r="K61" s="58"/>
      <c r="L61" s="56"/>
      <c r="M61" s="56"/>
      <c r="N61" s="56"/>
      <c r="O61" s="56"/>
      <c r="P61" s="56"/>
      <c r="Q61" s="56"/>
      <c r="R61" s="56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s="14" customFormat="1">
      <c r="A62" s="149"/>
      <c r="B62" s="150"/>
      <c r="C62" s="151"/>
      <c r="D62" s="152"/>
      <c r="E62" s="153"/>
      <c r="F62" s="3"/>
      <c r="G62" s="48"/>
      <c r="H62" s="49"/>
      <c r="I62" s="57"/>
      <c r="J62" s="56"/>
      <c r="K62" s="56"/>
      <c r="L62" s="56"/>
      <c r="M62" s="56"/>
      <c r="N62" s="56"/>
      <c r="O62" s="56"/>
      <c r="P62" s="56"/>
      <c r="Q62" s="56"/>
      <c r="R62" s="56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14" customFormat="1">
      <c r="A63" s="133">
        <v>8</v>
      </c>
      <c r="B63" s="134" t="s">
        <v>95</v>
      </c>
      <c r="C63" s="135"/>
      <c r="D63" s="136"/>
      <c r="E63" s="137"/>
      <c r="F63" s="3"/>
      <c r="G63" s="48"/>
      <c r="H63" s="49"/>
      <c r="I63" s="57"/>
      <c r="J63" s="56"/>
      <c r="K63" s="56"/>
      <c r="L63" s="56"/>
      <c r="M63" s="56"/>
      <c r="N63" s="56"/>
      <c r="O63" s="56"/>
      <c r="P63" s="56"/>
      <c r="Q63" s="56"/>
      <c r="R63" s="5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s="14" customFormat="1">
      <c r="A64" s="138">
        <v>8.1</v>
      </c>
      <c r="B64" s="139" t="s">
        <v>34</v>
      </c>
      <c r="C64" s="140">
        <v>141</v>
      </c>
      <c r="D64" s="141" t="s">
        <v>6</v>
      </c>
      <c r="E64" s="137"/>
      <c r="F64" s="3">
        <f t="shared" ref="F64:F69" si="4">ROUND(C64*E64,2)</f>
        <v>0</v>
      </c>
      <c r="G64" s="48"/>
      <c r="H64" s="49"/>
      <c r="I64" s="57"/>
      <c r="J64" s="56"/>
      <c r="K64" s="56"/>
      <c r="L64" s="56"/>
      <c r="M64" s="56"/>
      <c r="N64" s="56"/>
      <c r="O64" s="56"/>
      <c r="P64" s="56"/>
      <c r="Q64" s="56"/>
      <c r="R64" s="56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14" customFormat="1" ht="25.5">
      <c r="A65" s="154">
        <v>8.1999999999999993</v>
      </c>
      <c r="B65" s="142" t="s">
        <v>46</v>
      </c>
      <c r="C65" s="143">
        <v>846</v>
      </c>
      <c r="D65" s="144" t="s">
        <v>8</v>
      </c>
      <c r="E65" s="137"/>
      <c r="F65" s="3">
        <f t="shared" si="4"/>
        <v>0</v>
      </c>
      <c r="G65" s="48"/>
      <c r="H65" s="49"/>
      <c r="I65" s="57"/>
      <c r="J65" s="56"/>
      <c r="K65" s="56"/>
      <c r="L65" s="56"/>
      <c r="M65" s="56"/>
      <c r="N65" s="56"/>
      <c r="O65" s="56"/>
      <c r="P65" s="56"/>
      <c r="Q65" s="56"/>
      <c r="R65" s="5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4" customFormat="1">
      <c r="A66" s="138">
        <v>8.3000000000000007</v>
      </c>
      <c r="B66" s="145" t="s">
        <v>36</v>
      </c>
      <c r="C66" s="140">
        <v>141</v>
      </c>
      <c r="D66" s="141" t="s">
        <v>6</v>
      </c>
      <c r="E66" s="137"/>
      <c r="F66" s="3">
        <f t="shared" si="4"/>
        <v>0</v>
      </c>
      <c r="G66" s="48"/>
      <c r="H66" s="49"/>
      <c r="I66" s="57"/>
      <c r="J66" s="56"/>
      <c r="K66" s="56"/>
      <c r="L66" s="56"/>
      <c r="M66" s="56"/>
      <c r="N66" s="56"/>
      <c r="O66" s="56"/>
      <c r="P66" s="56"/>
      <c r="Q66" s="56"/>
      <c r="R66" s="56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14" customFormat="1" ht="25.5">
      <c r="A67" s="154">
        <v>8.4</v>
      </c>
      <c r="B67" s="145" t="s">
        <v>47</v>
      </c>
      <c r="C67" s="140">
        <v>282</v>
      </c>
      <c r="D67" s="141" t="s">
        <v>6</v>
      </c>
      <c r="E67" s="137"/>
      <c r="F67" s="3">
        <f t="shared" si="4"/>
        <v>0</v>
      </c>
      <c r="G67" s="48"/>
      <c r="H67" s="49"/>
      <c r="I67" s="57"/>
      <c r="J67" s="56"/>
      <c r="K67" s="56"/>
      <c r="L67" s="56"/>
      <c r="M67" s="56"/>
      <c r="N67" s="56"/>
      <c r="O67" s="56"/>
      <c r="P67" s="56"/>
      <c r="Q67" s="56"/>
      <c r="R67" s="56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14" customFormat="1">
      <c r="A68" s="138">
        <v>8.5</v>
      </c>
      <c r="B68" s="145" t="s">
        <v>51</v>
      </c>
      <c r="C68" s="140">
        <v>141</v>
      </c>
      <c r="D68" s="141" t="s">
        <v>6</v>
      </c>
      <c r="E68" s="137"/>
      <c r="F68" s="3">
        <f t="shared" si="4"/>
        <v>0</v>
      </c>
      <c r="G68" s="48"/>
      <c r="H68" s="49"/>
      <c r="I68" s="57"/>
      <c r="J68" s="56"/>
      <c r="K68" s="56"/>
      <c r="L68" s="56"/>
      <c r="M68" s="56"/>
      <c r="N68" s="56"/>
      <c r="O68" s="56"/>
      <c r="P68" s="56"/>
      <c r="Q68" s="56"/>
      <c r="R68" s="56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14" customFormat="1">
      <c r="A69" s="154">
        <v>8.6</v>
      </c>
      <c r="B69" s="139" t="s">
        <v>48</v>
      </c>
      <c r="C69" s="140">
        <v>141</v>
      </c>
      <c r="D69" s="141" t="s">
        <v>6</v>
      </c>
      <c r="E69" s="137"/>
      <c r="F69" s="3">
        <f t="shared" si="4"/>
        <v>0</v>
      </c>
      <c r="G69" s="48"/>
      <c r="H69" s="49"/>
      <c r="I69" s="57"/>
      <c r="J69" s="56"/>
      <c r="K69" s="56"/>
      <c r="L69" s="56"/>
      <c r="M69" s="56"/>
      <c r="N69" s="56"/>
      <c r="O69" s="56"/>
      <c r="P69" s="56"/>
      <c r="Q69" s="56"/>
      <c r="R69" s="56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14" customFormat="1">
      <c r="A70" s="138">
        <v>8.6999999999999993</v>
      </c>
      <c r="B70" s="145" t="s">
        <v>49</v>
      </c>
      <c r="C70" s="140">
        <v>141</v>
      </c>
      <c r="D70" s="141" t="s">
        <v>8</v>
      </c>
      <c r="E70" s="137"/>
      <c r="F70" s="3">
        <f t="shared" si="2"/>
        <v>0</v>
      </c>
      <c r="G70" s="48"/>
      <c r="H70" s="49"/>
      <c r="I70" s="57"/>
      <c r="J70" s="56"/>
      <c r="K70" s="56"/>
      <c r="L70" s="56"/>
      <c r="M70" s="56"/>
      <c r="N70" s="56"/>
      <c r="O70" s="56"/>
      <c r="P70" s="56"/>
      <c r="Q70" s="56"/>
      <c r="R70" s="5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14" customFormat="1">
      <c r="A71" s="154">
        <v>8.8000000000000007</v>
      </c>
      <c r="B71" s="139" t="s">
        <v>96</v>
      </c>
      <c r="C71" s="140">
        <v>141</v>
      </c>
      <c r="D71" s="141" t="s">
        <v>6</v>
      </c>
      <c r="E71" s="137"/>
      <c r="F71" s="3">
        <f t="shared" ref="F71:F76" si="5">ROUND(C71*E71,2)</f>
        <v>0</v>
      </c>
      <c r="G71" s="48"/>
      <c r="H71" s="49"/>
      <c r="I71" s="57"/>
      <c r="J71" s="56"/>
      <c r="K71" s="56"/>
      <c r="L71" s="56"/>
      <c r="M71" s="56"/>
      <c r="N71" s="56"/>
      <c r="O71" s="56"/>
      <c r="P71" s="56"/>
      <c r="Q71" s="56"/>
      <c r="R71" s="56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14" customFormat="1">
      <c r="A72" s="138">
        <v>8.9</v>
      </c>
      <c r="B72" s="139" t="s">
        <v>28</v>
      </c>
      <c r="C72" s="140">
        <v>141</v>
      </c>
      <c r="D72" s="141" t="s">
        <v>6</v>
      </c>
      <c r="E72" s="137"/>
      <c r="F72" s="3">
        <f t="shared" si="5"/>
        <v>0</v>
      </c>
      <c r="G72" s="48"/>
      <c r="H72" s="49"/>
      <c r="I72" s="57"/>
      <c r="J72" s="56"/>
      <c r="K72" s="56"/>
      <c r="L72" s="56"/>
      <c r="M72" s="56"/>
      <c r="N72" s="56"/>
      <c r="O72" s="56"/>
      <c r="P72" s="56"/>
      <c r="Q72" s="56"/>
      <c r="R72" s="5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14" customFormat="1">
      <c r="A73" s="155">
        <v>8.1</v>
      </c>
      <c r="B73" s="139" t="s">
        <v>42</v>
      </c>
      <c r="C73" s="140">
        <v>141</v>
      </c>
      <c r="D73" s="141" t="s">
        <v>52</v>
      </c>
      <c r="E73" s="137"/>
      <c r="F73" s="3">
        <f t="shared" si="5"/>
        <v>0</v>
      </c>
      <c r="G73" s="48"/>
      <c r="H73" s="49"/>
      <c r="I73" s="57"/>
      <c r="J73" s="56"/>
      <c r="K73" s="56"/>
      <c r="L73" s="56"/>
      <c r="M73" s="56"/>
      <c r="N73" s="56"/>
      <c r="O73" s="56"/>
      <c r="P73" s="56"/>
      <c r="Q73" s="56"/>
      <c r="R73" s="56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14" customFormat="1">
      <c r="A74" s="146">
        <v>8.11</v>
      </c>
      <c r="B74" s="139" t="s">
        <v>50</v>
      </c>
      <c r="C74" s="140">
        <v>141</v>
      </c>
      <c r="D74" s="141" t="s">
        <v>6</v>
      </c>
      <c r="E74" s="137"/>
      <c r="F74" s="3">
        <f t="shared" si="5"/>
        <v>0</v>
      </c>
      <c r="G74" s="48"/>
      <c r="H74" s="49"/>
      <c r="I74" s="57"/>
      <c r="J74" s="56"/>
      <c r="K74" s="56"/>
      <c r="L74" s="56"/>
      <c r="M74" s="56"/>
      <c r="N74" s="56"/>
      <c r="O74" s="56"/>
      <c r="P74" s="56"/>
      <c r="Q74" s="56"/>
      <c r="R74" s="5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14" customFormat="1">
      <c r="A75" s="155">
        <v>8.1199999999999992</v>
      </c>
      <c r="B75" s="139" t="s">
        <v>44</v>
      </c>
      <c r="C75" s="140">
        <v>279.18</v>
      </c>
      <c r="D75" s="141" t="s">
        <v>7</v>
      </c>
      <c r="E75" s="137"/>
      <c r="F75" s="3">
        <f t="shared" si="5"/>
        <v>0</v>
      </c>
      <c r="G75" s="48"/>
      <c r="H75" s="49"/>
      <c r="I75" s="57"/>
      <c r="J75" s="56"/>
      <c r="K75" s="56"/>
      <c r="L75" s="56"/>
      <c r="M75" s="56"/>
      <c r="N75" s="56"/>
      <c r="O75" s="56"/>
      <c r="P75" s="56"/>
      <c r="Q75" s="56"/>
      <c r="R75" s="56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14" customFormat="1">
      <c r="A76" s="146">
        <v>8.1300000000000008</v>
      </c>
      <c r="B76" s="139" t="s">
        <v>45</v>
      </c>
      <c r="C76" s="140">
        <v>141</v>
      </c>
      <c r="D76" s="141" t="s">
        <v>6</v>
      </c>
      <c r="E76" s="137"/>
      <c r="F76" s="3">
        <f t="shared" si="5"/>
        <v>0</v>
      </c>
      <c r="G76" s="48"/>
      <c r="H76" s="49"/>
      <c r="I76" s="57"/>
      <c r="J76" s="56"/>
      <c r="K76" s="56"/>
      <c r="L76" s="56"/>
      <c r="M76" s="56"/>
      <c r="N76" s="56"/>
      <c r="O76" s="56"/>
      <c r="P76" s="56"/>
      <c r="Q76" s="56"/>
      <c r="R76" s="56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5" customFormat="1">
      <c r="A77" s="112"/>
      <c r="B77" s="132"/>
      <c r="C77" s="103"/>
      <c r="D77" s="106"/>
      <c r="E77" s="102"/>
      <c r="F77" s="3"/>
      <c r="G77" s="48"/>
      <c r="H77" s="49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256">
      <c r="A78" s="112">
        <v>9</v>
      </c>
      <c r="B78" s="156" t="s">
        <v>19</v>
      </c>
      <c r="C78" s="103"/>
      <c r="D78" s="106"/>
      <c r="E78" s="102"/>
      <c r="F78" s="3"/>
      <c r="G78" s="48"/>
      <c r="H78" s="49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256" ht="25.5">
      <c r="A79" s="117">
        <v>9.1</v>
      </c>
      <c r="B79" s="109" t="s">
        <v>29</v>
      </c>
      <c r="C79" s="103">
        <v>800</v>
      </c>
      <c r="D79" s="106" t="s">
        <v>8</v>
      </c>
      <c r="E79" s="137"/>
      <c r="F79" s="3">
        <f>ROUND(C79*E79,2)</f>
        <v>0</v>
      </c>
      <c r="G79" s="48"/>
      <c r="H79" s="49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256" ht="25.5">
      <c r="A80" s="117">
        <v>9.1999999999999993</v>
      </c>
      <c r="B80" s="109" t="s">
        <v>21</v>
      </c>
      <c r="C80" s="103">
        <v>2637.91</v>
      </c>
      <c r="D80" s="106" t="s">
        <v>8</v>
      </c>
      <c r="E80" s="137"/>
      <c r="F80" s="3">
        <f>ROUND(C80*E80,2)</f>
        <v>0</v>
      </c>
      <c r="G80" s="48"/>
      <c r="H80" s="49"/>
      <c r="I80" s="47"/>
      <c r="J80" s="47"/>
      <c r="K80" s="54"/>
      <c r="L80" s="47"/>
      <c r="M80" s="47"/>
      <c r="N80" s="47"/>
      <c r="O80" s="47"/>
      <c r="P80" s="47"/>
      <c r="Q80" s="47"/>
      <c r="R80" s="47"/>
    </row>
    <row r="81" spans="1:18">
      <c r="A81" s="99"/>
      <c r="B81" s="109"/>
      <c r="C81" s="102"/>
      <c r="D81" s="106"/>
      <c r="E81" s="137"/>
      <c r="F81" s="3"/>
      <c r="G81" s="48"/>
      <c r="H81" s="49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>
      <c r="A82" s="108">
        <v>10</v>
      </c>
      <c r="B82" s="157" t="s">
        <v>88</v>
      </c>
      <c r="C82" s="158">
        <v>496</v>
      </c>
      <c r="D82" s="159" t="s">
        <v>9</v>
      </c>
      <c r="E82" s="137"/>
      <c r="F82" s="76">
        <f>ROUND(E82*C82,2)</f>
        <v>0</v>
      </c>
      <c r="G82" s="48"/>
      <c r="H82" s="49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>
      <c r="A83" s="108">
        <v>11</v>
      </c>
      <c r="B83" s="109" t="s">
        <v>89</v>
      </c>
      <c r="C83" s="102">
        <v>620</v>
      </c>
      <c r="D83" s="106" t="s">
        <v>8</v>
      </c>
      <c r="E83" s="137"/>
      <c r="F83" s="76">
        <f>ROUND(E83*C83,2)</f>
        <v>0</v>
      </c>
      <c r="G83" s="48"/>
      <c r="H83" s="49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>
      <c r="A84" s="99"/>
      <c r="B84" s="109"/>
      <c r="C84" s="102"/>
      <c r="D84" s="106"/>
      <c r="E84" s="160"/>
      <c r="F84" s="3"/>
      <c r="G84" s="48"/>
      <c r="H84" s="49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1:18">
      <c r="A85" s="112">
        <v>12</v>
      </c>
      <c r="B85" s="105" t="s">
        <v>90</v>
      </c>
      <c r="C85" s="102"/>
      <c r="D85" s="106"/>
      <c r="E85" s="160"/>
      <c r="F85" s="3"/>
      <c r="G85" s="48"/>
      <c r="H85" s="49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 s="15" customFormat="1" ht="15" customHeight="1">
      <c r="A86" s="161">
        <v>12.1</v>
      </c>
      <c r="B86" s="162" t="s">
        <v>61</v>
      </c>
      <c r="C86" s="163">
        <v>1240</v>
      </c>
      <c r="D86" s="164" t="s">
        <v>8</v>
      </c>
      <c r="E86" s="165"/>
      <c r="F86" s="3">
        <f t="shared" ref="F86:F92" si="6">ROUND(C86*E86,2)</f>
        <v>0</v>
      </c>
      <c r="G86" s="48"/>
      <c r="H86" s="49"/>
      <c r="I86" s="62"/>
      <c r="J86" s="63"/>
      <c r="K86" s="62"/>
      <c r="L86" s="63"/>
      <c r="M86" s="63"/>
      <c r="N86" s="63"/>
      <c r="O86" s="63"/>
      <c r="P86" s="63"/>
      <c r="Q86" s="63"/>
      <c r="R86" s="63"/>
    </row>
    <row r="87" spans="1:18" s="15" customFormat="1" ht="15" customHeight="1">
      <c r="A87" s="166">
        <v>12.2</v>
      </c>
      <c r="B87" s="162" t="s">
        <v>55</v>
      </c>
      <c r="C87" s="163">
        <v>465</v>
      </c>
      <c r="D87" s="164" t="s">
        <v>9</v>
      </c>
      <c r="E87" s="165"/>
      <c r="F87" s="3">
        <f t="shared" si="6"/>
        <v>0</v>
      </c>
      <c r="G87" s="48"/>
      <c r="H87" s="49"/>
      <c r="I87" s="62"/>
      <c r="J87" s="63"/>
      <c r="K87" s="62"/>
      <c r="L87" s="63"/>
      <c r="M87" s="63"/>
      <c r="N87" s="63"/>
      <c r="O87" s="63"/>
      <c r="P87" s="63"/>
      <c r="Q87" s="63"/>
      <c r="R87" s="63"/>
    </row>
    <row r="88" spans="1:18" s="15" customFormat="1" ht="15" customHeight="1">
      <c r="A88" s="167">
        <v>12.3</v>
      </c>
      <c r="B88" s="168" t="s">
        <v>56</v>
      </c>
      <c r="C88" s="169">
        <v>125.55</v>
      </c>
      <c r="D88" s="170" t="s">
        <v>7</v>
      </c>
      <c r="E88" s="171"/>
      <c r="F88" s="38">
        <f t="shared" si="6"/>
        <v>0</v>
      </c>
      <c r="G88" s="48"/>
      <c r="H88" s="49"/>
      <c r="I88" s="62"/>
      <c r="J88" s="63"/>
      <c r="K88" s="62"/>
      <c r="L88" s="63"/>
      <c r="M88" s="63"/>
      <c r="N88" s="63"/>
      <c r="O88" s="63"/>
      <c r="P88" s="63"/>
      <c r="Q88" s="63"/>
      <c r="R88" s="63"/>
    </row>
    <row r="89" spans="1:18" s="15" customFormat="1" ht="15" customHeight="1">
      <c r="A89" s="172">
        <v>12.4</v>
      </c>
      <c r="B89" s="173" t="s">
        <v>57</v>
      </c>
      <c r="C89" s="174">
        <v>119.27</v>
      </c>
      <c r="D89" s="175" t="s">
        <v>7</v>
      </c>
      <c r="E89" s="176"/>
      <c r="F89" s="45">
        <f t="shared" si="6"/>
        <v>0</v>
      </c>
      <c r="G89" s="48"/>
      <c r="H89" s="49"/>
      <c r="I89" s="62"/>
      <c r="J89" s="63"/>
      <c r="K89" s="62"/>
      <c r="L89" s="63"/>
      <c r="M89" s="63"/>
      <c r="N89" s="63"/>
      <c r="O89" s="63"/>
      <c r="P89" s="63"/>
      <c r="Q89" s="63"/>
      <c r="R89" s="63"/>
    </row>
    <row r="90" spans="1:18" s="15" customFormat="1" ht="25.5">
      <c r="A90" s="161">
        <v>12.5</v>
      </c>
      <c r="B90" s="162" t="s">
        <v>58</v>
      </c>
      <c r="C90" s="177">
        <v>31.39</v>
      </c>
      <c r="D90" s="148" t="s">
        <v>7</v>
      </c>
      <c r="E90" s="178"/>
      <c r="F90" s="3">
        <f>ROUND(C90*E90,2)</f>
        <v>0</v>
      </c>
      <c r="G90" s="48"/>
      <c r="H90" s="49"/>
      <c r="I90" s="64"/>
      <c r="J90" s="63"/>
      <c r="K90" s="64"/>
      <c r="L90" s="63"/>
      <c r="M90" s="63"/>
      <c r="N90" s="63"/>
      <c r="O90" s="63"/>
      <c r="P90" s="63"/>
      <c r="Q90" s="63"/>
      <c r="R90" s="63"/>
    </row>
    <row r="91" spans="1:18" s="16" customFormat="1" ht="15" customHeight="1">
      <c r="A91" s="166">
        <v>12.6</v>
      </c>
      <c r="B91" s="162" t="s">
        <v>59</v>
      </c>
      <c r="C91" s="179">
        <v>627.75</v>
      </c>
      <c r="D91" s="164" t="s">
        <v>9</v>
      </c>
      <c r="E91" s="180"/>
      <c r="F91" s="3">
        <f t="shared" si="6"/>
        <v>0</v>
      </c>
      <c r="G91" s="48"/>
      <c r="H91" s="49"/>
      <c r="I91" s="64"/>
      <c r="J91" s="65"/>
      <c r="K91" s="64"/>
      <c r="L91" s="65"/>
      <c r="M91" s="65"/>
      <c r="N91" s="65"/>
      <c r="O91" s="65"/>
      <c r="P91" s="65"/>
      <c r="Q91" s="65"/>
      <c r="R91" s="65"/>
    </row>
    <row r="92" spans="1:18" s="15" customFormat="1" ht="15" customHeight="1">
      <c r="A92" s="161">
        <v>12.7</v>
      </c>
      <c r="B92" s="162" t="s">
        <v>60</v>
      </c>
      <c r="C92" s="163">
        <v>1569.38</v>
      </c>
      <c r="D92" s="164" t="s">
        <v>62</v>
      </c>
      <c r="E92" s="181"/>
      <c r="F92" s="3">
        <f t="shared" si="6"/>
        <v>0</v>
      </c>
      <c r="G92" s="48"/>
      <c r="H92" s="49"/>
      <c r="I92" s="64"/>
      <c r="J92" s="63"/>
      <c r="K92" s="64"/>
      <c r="L92" s="63"/>
      <c r="M92" s="63"/>
      <c r="N92" s="63"/>
      <c r="O92" s="63"/>
      <c r="P92" s="63"/>
      <c r="Q92" s="63"/>
      <c r="R92" s="63"/>
    </row>
    <row r="93" spans="1:18" s="15" customFormat="1" ht="15" customHeight="1">
      <c r="A93" s="161"/>
      <c r="B93" s="162"/>
      <c r="C93" s="163"/>
      <c r="D93" s="182"/>
      <c r="E93" s="183"/>
      <c r="F93" s="3"/>
      <c r="G93" s="48"/>
      <c r="H93" s="49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s="43" customFormat="1" ht="38.25">
      <c r="A94" s="184">
        <v>13</v>
      </c>
      <c r="B94" s="185" t="s">
        <v>54</v>
      </c>
      <c r="C94" s="186">
        <v>3437.91</v>
      </c>
      <c r="D94" s="187" t="s">
        <v>8</v>
      </c>
      <c r="E94" s="188"/>
      <c r="F94" s="42">
        <f>ROUND(C94*E94,2)</f>
        <v>0</v>
      </c>
      <c r="G94" s="48"/>
      <c r="H94" s="66"/>
      <c r="I94" s="67"/>
      <c r="J94" s="67"/>
      <c r="K94" s="66"/>
      <c r="L94" s="67"/>
      <c r="M94" s="67"/>
      <c r="N94" s="67"/>
      <c r="O94" s="67"/>
      <c r="P94" s="67"/>
      <c r="Q94" s="67"/>
      <c r="R94" s="67"/>
    </row>
    <row r="95" spans="1:18">
      <c r="A95" s="184"/>
      <c r="B95" s="189"/>
      <c r="C95" s="102"/>
      <c r="D95" s="190"/>
      <c r="E95" s="102"/>
      <c r="F95" s="3"/>
      <c r="G95" s="48"/>
      <c r="H95" s="49"/>
      <c r="I95" s="47"/>
      <c r="J95" s="47"/>
      <c r="K95" s="49"/>
      <c r="L95" s="47"/>
      <c r="M95" s="47"/>
      <c r="N95" s="47"/>
      <c r="O95" s="47"/>
      <c r="P95" s="47"/>
      <c r="Q95" s="47"/>
      <c r="R95" s="47"/>
    </row>
    <row r="96" spans="1:18">
      <c r="A96" s="191"/>
      <c r="B96" s="192" t="s">
        <v>87</v>
      </c>
      <c r="C96" s="193"/>
      <c r="D96" s="194"/>
      <c r="E96" s="193"/>
      <c r="F96" s="30">
        <f>SUM(F11:F94)</f>
        <v>0</v>
      </c>
      <c r="G96" s="48"/>
      <c r="H96" s="68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1:18">
      <c r="A97" s="99"/>
      <c r="B97" s="132"/>
      <c r="C97" s="101"/>
      <c r="D97" s="101"/>
      <c r="E97" s="102"/>
      <c r="F97" s="4"/>
      <c r="G97" s="48"/>
      <c r="H97" s="49"/>
      <c r="I97" s="50"/>
      <c r="J97" s="47"/>
      <c r="K97" s="47"/>
      <c r="L97" s="47"/>
      <c r="M97" s="47"/>
      <c r="N97" s="47"/>
      <c r="O97" s="47"/>
      <c r="P97" s="47"/>
      <c r="Q97" s="47"/>
      <c r="R97" s="47"/>
    </row>
    <row r="98" spans="1:18" ht="18" customHeight="1">
      <c r="A98" s="195" t="s">
        <v>11</v>
      </c>
      <c r="B98" s="107" t="s">
        <v>12</v>
      </c>
      <c r="C98" s="101"/>
      <c r="D98" s="196"/>
      <c r="E98" s="102"/>
      <c r="F98" s="77"/>
      <c r="G98" s="48"/>
      <c r="H98" s="49"/>
      <c r="I98" s="50"/>
      <c r="J98" s="47"/>
      <c r="K98" s="47"/>
      <c r="L98" s="47"/>
      <c r="M98" s="47"/>
      <c r="N98" s="47"/>
      <c r="O98" s="47"/>
      <c r="P98" s="47"/>
      <c r="Q98" s="47"/>
      <c r="R98" s="47"/>
    </row>
    <row r="99" spans="1:18" ht="25.5">
      <c r="A99" s="31">
        <v>1</v>
      </c>
      <c r="B99" s="197" t="s">
        <v>53</v>
      </c>
      <c r="C99" s="89"/>
      <c r="D99" s="101" t="s">
        <v>91</v>
      </c>
      <c r="E99" s="32"/>
      <c r="F99" s="32">
        <f>ROUND(C99*E99,2)</f>
        <v>0</v>
      </c>
      <c r="G99" s="48"/>
      <c r="H99" s="50"/>
      <c r="I99" s="47"/>
      <c r="J99" s="50"/>
      <c r="K99" s="47"/>
      <c r="L99" s="47"/>
      <c r="M99" s="47"/>
      <c r="N99" s="47"/>
      <c r="O99" s="47"/>
      <c r="P99" s="47"/>
      <c r="Q99" s="47"/>
      <c r="R99" s="47"/>
    </row>
    <row r="100" spans="1:18">
      <c r="A100" s="99"/>
      <c r="B100" s="197"/>
      <c r="C100" s="101"/>
      <c r="D100" s="101"/>
      <c r="E100" s="102"/>
      <c r="F100" s="4"/>
      <c r="G100" s="48"/>
      <c r="H100" s="69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:18">
      <c r="A101" s="198"/>
      <c r="B101" s="192" t="s">
        <v>13</v>
      </c>
      <c r="C101" s="199"/>
      <c r="D101" s="199"/>
      <c r="E101" s="193"/>
      <c r="F101" s="30">
        <f>SUM(F99:F100)</f>
        <v>0</v>
      </c>
      <c r="G101" s="48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>
      <c r="A102" s="99"/>
      <c r="B102" s="200"/>
      <c r="C102" s="101"/>
      <c r="D102" s="101"/>
      <c r="E102" s="102"/>
      <c r="F102" s="4"/>
      <c r="G102" s="48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:18" s="14" customFormat="1">
      <c r="A103" s="201"/>
      <c r="B103" s="202" t="s">
        <v>72</v>
      </c>
      <c r="C103" s="203"/>
      <c r="D103" s="204"/>
      <c r="E103" s="205"/>
      <c r="F103" s="78">
        <f>+F96+F101</f>
        <v>0</v>
      </c>
      <c r="G103" s="70"/>
      <c r="H103" s="7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s="14" customFormat="1">
      <c r="A104" s="206"/>
      <c r="B104" s="207" t="s">
        <v>72</v>
      </c>
      <c r="C104" s="208"/>
      <c r="D104" s="209"/>
      <c r="E104" s="210"/>
      <c r="F104" s="79">
        <f>F103</f>
        <v>0</v>
      </c>
      <c r="G104" s="72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s="1" customFormat="1" ht="10.5" customHeight="1">
      <c r="A105" s="17"/>
      <c r="B105" s="211"/>
      <c r="C105" s="212"/>
      <c r="D105" s="213"/>
      <c r="E105" s="214"/>
      <c r="F105" s="80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1:18" s="20" customFormat="1" ht="15">
      <c r="A106" s="17"/>
      <c r="B106" s="215" t="s">
        <v>22</v>
      </c>
      <c r="C106" s="216"/>
      <c r="D106" s="217"/>
      <c r="E106" s="218"/>
      <c r="F106" s="81"/>
      <c r="G106" s="75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20" customFormat="1" ht="14.25">
      <c r="A107" s="17"/>
      <c r="B107" s="219" t="s">
        <v>23</v>
      </c>
      <c r="C107" s="220">
        <v>0.1</v>
      </c>
      <c r="D107" s="217"/>
      <c r="E107" s="218"/>
      <c r="F107" s="37">
        <f>ROUND(C107*F104,2)</f>
        <v>0</v>
      </c>
      <c r="G107" s="18"/>
      <c r="H107" s="19"/>
      <c r="I107" s="19"/>
      <c r="J107" s="21"/>
    </row>
    <row r="108" spans="1:18" s="20" customFormat="1" ht="14.25">
      <c r="A108" s="17"/>
      <c r="B108" s="219" t="s">
        <v>25</v>
      </c>
      <c r="C108" s="220">
        <v>1.4999999999999999E-2</v>
      </c>
      <c r="D108" s="217"/>
      <c r="E108" s="218"/>
      <c r="F108" s="37">
        <f>ROUND(C108*F104,2)</f>
        <v>0</v>
      </c>
      <c r="G108" s="18"/>
      <c r="H108" s="33"/>
      <c r="I108" s="19"/>
      <c r="J108" s="21"/>
    </row>
    <row r="109" spans="1:18" s="20" customFormat="1" ht="14.25">
      <c r="A109" s="17"/>
      <c r="B109" s="219" t="s">
        <v>63</v>
      </c>
      <c r="C109" s="220">
        <v>0.04</v>
      </c>
      <c r="D109" s="217"/>
      <c r="E109" s="218"/>
      <c r="F109" s="37">
        <f>ROUND(C109*F104,2)</f>
        <v>0</v>
      </c>
      <c r="G109" s="18"/>
      <c r="H109" s="33"/>
      <c r="I109" s="19"/>
      <c r="J109" s="21"/>
    </row>
    <row r="110" spans="1:18" s="20" customFormat="1" ht="14.25">
      <c r="A110" s="17"/>
      <c r="B110" s="219" t="s">
        <v>64</v>
      </c>
      <c r="C110" s="220">
        <v>0.03</v>
      </c>
      <c r="D110" s="217"/>
      <c r="E110" s="218"/>
      <c r="F110" s="37">
        <f>ROUND(C110*F104,2)</f>
        <v>0</v>
      </c>
      <c r="G110" s="18"/>
      <c r="H110" s="33"/>
      <c r="I110" s="19"/>
      <c r="J110" s="21"/>
    </row>
    <row r="111" spans="1:18" s="20" customFormat="1" ht="14.25">
      <c r="A111" s="17"/>
      <c r="B111" s="219" t="s">
        <v>24</v>
      </c>
      <c r="C111" s="220">
        <v>0.05</v>
      </c>
      <c r="D111" s="217"/>
      <c r="E111" s="218"/>
      <c r="F111" s="37">
        <f>ROUND(C111*F104,2)</f>
        <v>0</v>
      </c>
      <c r="G111" s="18"/>
      <c r="H111" s="33"/>
      <c r="I111" s="19"/>
      <c r="J111" s="21"/>
    </row>
    <row r="112" spans="1:18" s="20" customFormat="1" ht="14.25">
      <c r="A112" s="217"/>
      <c r="B112" s="219" t="s">
        <v>65</v>
      </c>
      <c r="C112" s="220">
        <v>0.01</v>
      </c>
      <c r="D112" s="217"/>
      <c r="E112" s="218"/>
      <c r="F112" s="37">
        <f>ROUND(C112*F104,2)</f>
        <v>0</v>
      </c>
      <c r="G112" s="18"/>
      <c r="H112" s="33"/>
      <c r="I112" s="19"/>
      <c r="J112" s="21"/>
    </row>
    <row r="113" spans="1:10" s="20" customFormat="1" ht="14.25">
      <c r="A113" s="217"/>
      <c r="B113" s="219" t="s">
        <v>66</v>
      </c>
      <c r="C113" s="220">
        <v>0.18</v>
      </c>
      <c r="D113" s="217"/>
      <c r="E113" s="218"/>
      <c r="F113" s="82">
        <f>+ROUND(F107*C113,2)</f>
        <v>0</v>
      </c>
      <c r="G113" s="18"/>
      <c r="H113" s="33"/>
      <c r="I113" s="19"/>
      <c r="J113" s="21"/>
    </row>
    <row r="114" spans="1:10" s="20" customFormat="1" ht="14.25">
      <c r="A114" s="217"/>
      <c r="B114" s="219" t="s">
        <v>67</v>
      </c>
      <c r="C114" s="221">
        <v>1E-3</v>
      </c>
      <c r="D114" s="217"/>
      <c r="E114" s="219"/>
      <c r="F114" s="83">
        <f>+ROUND(F104*C114,2)</f>
        <v>0</v>
      </c>
      <c r="G114" s="18"/>
      <c r="H114" s="33"/>
      <c r="I114" s="19"/>
      <c r="J114" s="21"/>
    </row>
    <row r="115" spans="1:10" s="20" customFormat="1" ht="14.25">
      <c r="A115" s="217"/>
      <c r="B115" s="219" t="s">
        <v>68</v>
      </c>
      <c r="C115" s="220">
        <v>0.05</v>
      </c>
      <c r="D115" s="217"/>
      <c r="E115" s="218"/>
      <c r="F115" s="82">
        <f>+ROUND(F104*C115,2)</f>
        <v>0</v>
      </c>
      <c r="G115" s="18"/>
      <c r="H115" s="33"/>
      <c r="I115" s="19"/>
      <c r="J115" s="21"/>
    </row>
    <row r="116" spans="1:10" s="20" customFormat="1" ht="15" customHeight="1">
      <c r="A116" s="217"/>
      <c r="B116" s="219" t="s">
        <v>69</v>
      </c>
      <c r="C116" s="220">
        <v>0.1</v>
      </c>
      <c r="D116" s="217"/>
      <c r="E116" s="218"/>
      <c r="F116" s="82">
        <f>+ROUND(F104*C116,2)</f>
        <v>0</v>
      </c>
      <c r="G116" s="18"/>
      <c r="H116" s="33"/>
      <c r="I116" s="19"/>
      <c r="J116" s="22"/>
    </row>
    <row r="117" spans="1:10" s="20" customFormat="1" ht="28.5">
      <c r="A117" s="217"/>
      <c r="B117" s="222" t="s">
        <v>70</v>
      </c>
      <c r="C117" s="223">
        <v>0.03</v>
      </c>
      <c r="D117" s="224"/>
      <c r="E117" s="225"/>
      <c r="F117" s="84">
        <f>+ROUND(F104*C117,2)</f>
        <v>0</v>
      </c>
      <c r="G117" s="18"/>
      <c r="H117" s="33"/>
      <c r="I117" s="19"/>
      <c r="J117" s="21"/>
    </row>
    <row r="118" spans="1:10" s="20" customFormat="1" ht="14.25">
      <c r="A118" s="226"/>
      <c r="B118" s="227" t="s">
        <v>26</v>
      </c>
      <c r="C118" s="228">
        <v>1.4999999999999999E-2</v>
      </c>
      <c r="D118" s="229"/>
      <c r="E118" s="230"/>
      <c r="F118" s="85">
        <f>+ROUND(F104*C118,2)</f>
        <v>0</v>
      </c>
      <c r="G118" s="18"/>
      <c r="H118" s="33"/>
      <c r="I118" s="19"/>
      <c r="J118" s="21"/>
    </row>
    <row r="119" spans="1:10" s="20" customFormat="1" ht="15">
      <c r="A119" s="23"/>
      <c r="B119" s="231" t="s">
        <v>27</v>
      </c>
      <c r="C119" s="232"/>
      <c r="D119" s="233"/>
      <c r="E119" s="234"/>
      <c r="F119" s="86">
        <f>SUM(F107:F118)</f>
        <v>0</v>
      </c>
      <c r="G119" s="18"/>
      <c r="H119" s="33"/>
    </row>
    <row r="120" spans="1:10" s="20" customFormat="1" ht="14.25">
      <c r="A120" s="235"/>
      <c r="B120" s="236"/>
      <c r="C120" s="237"/>
      <c r="D120" s="235"/>
      <c r="E120" s="238"/>
      <c r="F120" s="87"/>
      <c r="G120" s="18"/>
    </row>
    <row r="121" spans="1:10" s="20" customFormat="1" ht="15">
      <c r="A121" s="24"/>
      <c r="B121" s="239" t="s">
        <v>71</v>
      </c>
      <c r="C121" s="240"/>
      <c r="D121" s="241"/>
      <c r="E121" s="242"/>
      <c r="F121" s="88">
        <f>+F104+F119</f>
        <v>0</v>
      </c>
      <c r="G121" s="18"/>
      <c r="H121" s="34"/>
    </row>
    <row r="122" spans="1:10" s="29" customFormat="1" ht="15">
      <c r="A122" s="25"/>
      <c r="B122" s="26"/>
      <c r="C122" s="27"/>
      <c r="D122" s="27"/>
      <c r="E122" s="40"/>
      <c r="F122" s="28"/>
      <c r="G122" s="44"/>
      <c r="H122" s="35"/>
    </row>
    <row r="126" spans="1:10">
      <c r="B126" s="12"/>
    </row>
    <row r="127" spans="1:10">
      <c r="B127" s="11"/>
    </row>
  </sheetData>
  <sheetProtection algorithmName="SHA-512" hashValue="xvkF4ybjlsPZ8x75EUkC4Ye95UuBNUEctP/+QWmf8uIPcsuRsX62oEF4vhXYqZTtrt+byl0+8qWEiEpxZLhejA==" saltValue="SDyrgJtC2KvWhIw7vIzr4Q==" spinCount="100000" sheet="1" objects="1" scenarios="1"/>
  <autoFilter ref="A7:F98"/>
  <mergeCells count="5">
    <mergeCell ref="A6:F6"/>
    <mergeCell ref="A5:B5"/>
    <mergeCell ref="D5:E5"/>
    <mergeCell ref="A4:F4"/>
    <mergeCell ref="A3:F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5" fitToHeight="0" orientation="portrait" horizontalDpi="4294967295" verticalDpi="4294967295" r:id="rId1"/>
  <rowBreaks count="3" manualBreakCount="3">
    <brk id="42" max="5" man="1"/>
    <brk id="88" max="5" man="1"/>
    <brk id="103" max="5" man="1"/>
  </rowBreaks>
  <ignoredErrors>
    <ignoredError sqref="F9:F10 F12:F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152</vt:lpstr>
      <vt:lpstr>'PRES. 152'!Área_de_impresión</vt:lpstr>
      <vt:lpstr>'PRES. 152'!Títulos_a_imprimir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2020-11-23T14:34:20Z</dcterms:modified>
</cp:coreProperties>
</file>