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17\"/>
    </mc:Choice>
  </mc:AlternateContent>
  <bookViews>
    <workbookView xWindow="0" yWindow="345" windowWidth="20115" windowHeight="7440"/>
  </bookViews>
  <sheets>
    <sheet name="LOTE -17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-17'!$A$1:$F$96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-17'!$1:$10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</workbook>
</file>

<file path=xl/calcChain.xml><?xml version="1.0" encoding="utf-8"?>
<calcChain xmlns="http://schemas.openxmlformats.org/spreadsheetml/2006/main">
  <c r="F46" i="7" l="1"/>
  <c r="F15" i="7" l="1"/>
  <c r="F16" i="7"/>
  <c r="F21" i="7"/>
  <c r="F22" i="7"/>
  <c r="F23" i="7"/>
  <c r="F25" i="7"/>
  <c r="F26" i="7"/>
  <c r="F27" i="7"/>
  <c r="F28" i="7"/>
  <c r="F30" i="7"/>
  <c r="F31" i="7"/>
  <c r="F32" i="7"/>
  <c r="F33" i="7"/>
  <c r="F34" i="7"/>
  <c r="F35" i="7"/>
  <c r="F36" i="7"/>
  <c r="F37" i="7"/>
  <c r="F38" i="7"/>
  <c r="F39" i="7"/>
  <c r="F40" i="7"/>
  <c r="F42" i="7"/>
  <c r="F43" i="7"/>
  <c r="F44" i="7"/>
  <c r="F45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A67" i="7" l="1"/>
  <c r="A68" i="7" s="1"/>
  <c r="A69" i="7" s="1"/>
  <c r="A70" i="7" s="1"/>
  <c r="A71" i="7" s="1"/>
  <c r="A72" i="7" s="1"/>
  <c r="A34" i="7" l="1"/>
  <c r="A35" i="7" s="1"/>
  <c r="A36" i="7" s="1"/>
  <c r="A37" i="7" s="1"/>
  <c r="A38" i="7" s="1"/>
  <c r="A39" i="7" s="1"/>
  <c r="A40" i="7" s="1"/>
  <c r="A41" i="7" s="1"/>
  <c r="F24" i="7" l="1"/>
  <c r="F29" i="7" l="1"/>
  <c r="F68" i="7" l="1"/>
  <c r="F72" i="7"/>
  <c r="F71" i="7"/>
  <c r="F69" i="7"/>
  <c r="F17" i="7" l="1"/>
  <c r="F18" i="7"/>
  <c r="F19" i="7" l="1"/>
  <c r="F14" i="7"/>
  <c r="F20" i="7" l="1"/>
  <c r="F77" i="7"/>
  <c r="F66" i="7" l="1"/>
  <c r="F67" i="7"/>
  <c r="F73" i="7" l="1"/>
  <c r="F79" i="7" s="1"/>
  <c r="F83" i="7" s="1"/>
  <c r="F86" i="7" l="1"/>
  <c r="F87" i="7"/>
  <c r="F85" i="7"/>
  <c r="F84" i="7"/>
  <c r="F80" i="7"/>
  <c r="F91" i="7" l="1"/>
  <c r="F90" i="7"/>
  <c r="F89" i="7"/>
  <c r="F92" i="7"/>
  <c r="F88" i="7"/>
  <c r="F94" i="7" l="1"/>
  <c r="F96" i="7" s="1"/>
</calcChain>
</file>

<file path=xl/sharedStrings.xml><?xml version="1.0" encoding="utf-8"?>
<sst xmlns="http://schemas.openxmlformats.org/spreadsheetml/2006/main" count="127" uniqueCount="86">
  <si>
    <t>Zona : IV</t>
  </si>
  <si>
    <t>Partida</t>
  </si>
  <si>
    <t>Descripción</t>
  </si>
  <si>
    <t>Cant.</t>
  </si>
  <si>
    <t>Unidad</t>
  </si>
  <si>
    <t>P.U. (RD$)</t>
  </si>
  <si>
    <t>Valor (RD$)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</si>
  <si>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</si>
  <si>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</si>
  <si>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</si>
  <si>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</si>
  <si>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</si>
  <si>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</si>
  <si>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</si>
  <si>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</si>
  <si>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</si>
  <si>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</si>
  <si>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</si>
  <si>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</si>
  <si>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</si>
  <si>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</si>
  <si>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</si>
  <si>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</si>
  <si>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</si>
  <si>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</si>
  <si>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</si>
  <si>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</si>
  <si>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</si>
  <si>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</si>
  <si>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</si>
  <si>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</si>
  <si>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</si>
  <si>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</si>
  <si>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SEÑALIZACION,  MANEJO DE TRANSITO Y SEGURIDAD VIAL (INCL OBREROS,MECHONES, CONOS,CINTA, AVISO DE PELIGRO, LETREROS)</t>
  </si>
  <si>
    <t xml:space="preserve">Ø12"  PVC  </t>
  </si>
  <si>
    <t>RELLENO  COMPACTADO C/COMPACTADOR MECANICO EN CAPAS DE 0.30M</t>
  </si>
  <si>
    <t xml:space="preserve">REPLANTEO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</si>
  <si>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</si>
  <si>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</si>
  <si>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</si>
  <si>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</si>
  <si>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</si>
  <si>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</si>
  <si>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</si>
  <si>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BOTE DE MATERIAL CON CAMION, INCLUYE CARGIO Y ESPARCIMIENTO EN BOTADERO (DIST.=5.0 KM)</t>
  </si>
  <si>
    <t>CAJA TELESCOPICA PARA VALVULA</t>
  </si>
  <si>
    <t>Obra: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</si>
  <si>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</si>
  <si>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</si>
  <si>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</si>
  <si>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</si>
  <si>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</si>
  <si>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</si>
  <si>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</si>
  <si>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</si>
  <si>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</si>
  <si>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</si>
  <si>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MES</t>
  </si>
  <si>
    <t xml:space="preserve">Ø6" PVC (SDR-26) C/JUNTA DE GOMA  + 3 %  PERD. P/CAMPANA </t>
  </si>
  <si>
    <t xml:space="preserve">Ø4" PVC (SDR-26) C/JUNTA DE GOMA  + 2 %  PERD. P/CAMPANA </t>
  </si>
  <si>
    <t xml:space="preserve">MOVIMIENTO DE TIERRA </t>
  </si>
  <si>
    <t xml:space="preserve">Ø4"  PVC  </t>
  </si>
  <si>
    <t xml:space="preserve">Ø6"  PVC  </t>
  </si>
  <si>
    <t>VALVULA DE DESAGUE  Ø4" H.F. PLATILLADA (INC.  2 JUNTAS DE GOMA, 2 NIPLE PLATILLADOS, 2 JUNTAS MECANICAS TIPO DRESSER Y 2 PARES DE TORNILLOS)</t>
  </si>
  <si>
    <t>ANCLAJE H.S. P/PIEZAS ESPECIALES 6, 4" Y 3" (SEGUN DISEÑO)</t>
  </si>
  <si>
    <t>EXCAVACION MATERIAL COMPACTO C/EQUIPO (DENTRO DEL VOLUMEN TOTAL,  PARA LONG. 470.00M LA ZANJA TENDRA UN ANCHO =1.30M, DONDE SE COLOCARA UN TRAMO DE LA RED DISTRIBUCION Ø4" JUNTO A LA DE 12" DE CONDUCCION)</t>
  </si>
  <si>
    <t>VALVULA DE COMPUERTA  Ø4" H.F. PLATILLADA (INC.  2 JUNTAS DE GOMA, 2 NIPLE PLATILLADOS, 2 JUNTAS MECANICAS TIPO DRESSER Y 2 PARES DE TORNILLOS)</t>
  </si>
  <si>
    <t>VALVULA DE COMPUERTA  Ø6" H.F. PLATILLADA (INC.  2 JUNTAS DE GOMA, 2 NIPLE PLATILLADOS, 2 JUNTAS MECANICAS TIPO DRESSER Y 2 PARES DE TORNILLOS)</t>
  </si>
  <si>
    <t>VALVULA DE COMPUERTA  Ø3" H.F. PLATILLADA (INC.  2 JUNTAS DE GOMA, 2 NIPLE PLATILLADOS, 2 JUNTAS MECANICAS TIPO DRESSER Y 2 PARES DE TORNILLOS)</t>
  </si>
  <si>
    <t>JUNTA MACANICA TIPO DRESSER DE 12"</t>
  </si>
  <si>
    <t>JUNTA MACANICA TIPO DRESSER DE 4"</t>
  </si>
  <si>
    <t>JUNTA MACANICA TIPO DRESSER DE 3"</t>
  </si>
  <si>
    <t>REGISTRO PARA VALVULA  EN TUBO DE Ø48" H.A. (INC. BASE Y TAPA DE H.S.)</t>
  </si>
  <si>
    <t xml:space="preserve">LINEA CONDUCCION   LOS BOTADOS (TRAMO  DESDE EST. 6+419.80 HASTA EST. 7+435.60) </t>
  </si>
  <si>
    <t>SUMINISTRO  Y COLOCACION DE PIEZAS C/PROTECCION ANTICORROSIVA</t>
  </si>
  <si>
    <t>TEE 12"X 3"  ACERO (SCH-30)</t>
  </si>
  <si>
    <t>TEE 12"X 4"  ACERO (SCH-30)</t>
  </si>
  <si>
    <t xml:space="preserve">TEE 6"X 6"  ACERO (SCH-40) </t>
  </si>
  <si>
    <t xml:space="preserve">TEE 6"X 3"  ACERO (SCH-40) </t>
  </si>
  <si>
    <t>TEE 4"X 4"  ACERO (SCH-80)</t>
  </si>
  <si>
    <t>TEE 4"X 3"  ACERO (SCH-80)</t>
  </si>
  <si>
    <t>CODO 4"X 90"  ACERO (SCH-80)</t>
  </si>
  <si>
    <t xml:space="preserve">REDUCCION 6"X 4"  ACERO (SCH-40) </t>
  </si>
  <si>
    <t xml:space="preserve">REDUCCION 4"X 3"  ACERO (SCH-40) </t>
  </si>
  <si>
    <t xml:space="preserve">CRUZ 6"X 6"  ACERO (SCH-40) </t>
  </si>
  <si>
    <t xml:space="preserve"> LINEA CONDUCCION TRAMO  DESDE EST. 6+419.80 HASTA EST. 7+ 119.80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</si>
</sst>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0.0%"/>
    <numFmt numFmtId="173" formatCode="0.0_)"/>
    <numFmt numFmtId="174" formatCode="#,##0.0_);\(#,##0.0\)"/>
    <numFmt numFmtId="175" formatCode="#,##0;\-#,##0"/>
    <numFmt numFmtId="176" formatCode="&quot;Sí&quot;;&quot;Sí&quot;;&quot;No&quot;"/>
    <numFmt numFmtId="177" formatCode="#,##0.00\ &quot;€&quot;;[Red]\-#,##0.00\ &quot;€&quot;"/>
    <numFmt numFmtId="178" formatCode="_-* #,##0\ _€_-;\-* #,##0\ _€_-;_-* &quot;-&quot;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5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6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6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3" fontId="3" fillId="0" borderId="0" xfId="0" applyNumberFormat="1" applyFont="1" applyBorder="1"/>
    <xf numFmtId="4" fontId="3" fillId="0" borderId="0" xfId="0" applyNumberFormat="1" applyFont="1" applyBorder="1"/>
    <xf numFmtId="0" fontId="2" fillId="0" borderId="0" xfId="1" applyFont="1" applyFill="1" applyAlignment="1">
      <alignment vertical="top" wrapText="1"/>
    </xf>
    <xf numFmtId="4" fontId="2" fillId="0" borderId="0" xfId="2" applyNumberFormat="1" applyFont="1" applyFill="1" applyAlignment="1">
      <alignment horizontal="center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39" fontId="2" fillId="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6" fillId="0" borderId="0" xfId="1" applyFont="1" applyFill="1" applyAlignment="1">
      <alignment horizontal="center"/>
    </xf>
    <xf numFmtId="0" fontId="3" fillId="21" borderId="0" xfId="0" applyFont="1" applyFill="1" applyAlignment="1">
      <alignment horizontal="left" vertical="top" wrapText="1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3" fillId="21" borderId="0" xfId="0" applyFont="1" applyFill="1" applyBorder="1"/>
    <xf numFmtId="0" fontId="28" fillId="0" borderId="0" xfId="0" applyFont="1" applyFill="1" applyAlignment="1">
      <alignment vertical="top" wrapText="1"/>
    </xf>
    <xf numFmtId="0" fontId="31" fillId="0" borderId="0" xfId="0" applyFont="1" applyBorder="1"/>
    <xf numFmtId="0" fontId="31" fillId="0" borderId="0" xfId="0" applyFont="1"/>
    <xf numFmtId="4" fontId="2" fillId="0" borderId="0" xfId="0" applyNumberFormat="1" applyFont="1" applyFill="1" applyAlignment="1">
      <alignment vertical="top" wrapText="1"/>
    </xf>
    <xf numFmtId="0" fontId="30" fillId="0" borderId="0" xfId="0" applyFont="1" applyFill="1" applyAlignment="1">
      <alignment vertical="top" wrapText="1"/>
    </xf>
    <xf numFmtId="4" fontId="31" fillId="0" borderId="0" xfId="0" applyNumberFormat="1" applyFont="1" applyBorder="1"/>
    <xf numFmtId="0" fontId="2" fillId="2" borderId="0" xfId="1" applyFont="1" applyFill="1" applyAlignment="1">
      <alignment vertical="top" wrapText="1"/>
    </xf>
    <xf numFmtId="4" fontId="28" fillId="2" borderId="0" xfId="2" applyNumberFormat="1" applyFont="1" applyFill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wrapText="1"/>
      <protection locked="0"/>
    </xf>
    <xf numFmtId="3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39" fontId="26" fillId="22" borderId="2" xfId="0" applyNumberFormat="1" applyFont="1" applyFill="1" applyBorder="1" applyAlignment="1" applyProtection="1">
      <alignment horizontal="right" wrapText="1"/>
      <protection locked="0"/>
    </xf>
    <xf numFmtId="4" fontId="3" fillId="0" borderId="6" xfId="1" applyNumberFormat="1" applyFont="1" applyFill="1" applyBorder="1" applyAlignment="1">
      <alignment horizontal="right" vertical="top" wrapText="1"/>
    </xf>
    <xf numFmtId="39" fontId="2" fillId="2" borderId="4" xfId="0" applyNumberFormat="1" applyFont="1" applyFill="1" applyBorder="1" applyAlignment="1" applyProtection="1">
      <alignment horizontal="right" wrapText="1"/>
      <protection locked="0"/>
    </xf>
    <xf numFmtId="0" fontId="26" fillId="24" borderId="1" xfId="1" applyFont="1" applyFill="1" applyBorder="1" applyAlignment="1" applyProtection="1">
      <alignment horizontal="center" vertical="center" wrapText="1"/>
    </xf>
    <xf numFmtId="167" fontId="26" fillId="24" borderId="1" xfId="2" applyFont="1" applyFill="1" applyBorder="1" applyAlignment="1" applyProtection="1">
      <alignment horizontal="center" vertical="center" wrapText="1"/>
    </xf>
    <xf numFmtId="4" fontId="26" fillId="24" borderId="1" xfId="1" applyNumberFormat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167" fontId="26" fillId="0" borderId="2" xfId="2" applyFont="1" applyFill="1" applyBorder="1" applyAlignment="1" applyProtection="1">
      <alignment horizontal="center" vertical="center" wrapText="1"/>
    </xf>
    <xf numFmtId="4" fontId="26" fillId="0" borderId="2" xfId="1" applyNumberFormat="1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wrapText="1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Protection="1"/>
    <xf numFmtId="0" fontId="2" fillId="2" borderId="2" xfId="0" applyFont="1" applyFill="1" applyBorder="1" applyAlignment="1" applyProtection="1">
      <alignment wrapText="1"/>
    </xf>
    <xf numFmtId="37" fontId="2" fillId="2" borderId="2" xfId="0" applyNumberFormat="1" applyFont="1" applyFill="1" applyBorder="1" applyAlignment="1" applyProtection="1">
      <alignment horizontal="right" vertical="center"/>
    </xf>
    <xf numFmtId="37" fontId="26" fillId="2" borderId="2" xfId="0" applyNumberFormat="1" applyFont="1" applyFill="1" applyBorder="1" applyAlignment="1" applyProtection="1">
      <alignment horizontal="right" vertical="center"/>
    </xf>
    <xf numFmtId="0" fontId="26" fillId="2" borderId="2" xfId="0" applyFont="1" applyFill="1" applyBorder="1" applyAlignment="1" applyProtection="1">
      <alignment vertical="top" wrapText="1"/>
    </xf>
    <xf numFmtId="174" fontId="2" fillId="2" borderId="2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vertical="center"/>
    </xf>
    <xf numFmtId="4" fontId="2" fillId="2" borderId="2" xfId="0" applyNumberFormat="1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left" wrapText="1"/>
    </xf>
    <xf numFmtId="4" fontId="26" fillId="2" borderId="2" xfId="0" applyNumberFormat="1" applyFont="1" applyFill="1" applyBorder="1" applyProtection="1"/>
    <xf numFmtId="174" fontId="2" fillId="2" borderId="2" xfId="0" applyNumberFormat="1" applyFont="1" applyFill="1" applyBorder="1" applyAlignment="1" applyProtection="1">
      <alignment horizontal="right" vertical="top"/>
    </xf>
    <xf numFmtId="174" fontId="33" fillId="2" borderId="2" xfId="0" applyNumberFormat="1" applyFont="1" applyFill="1" applyBorder="1" applyAlignment="1" applyProtection="1">
      <alignment horizontal="right" vertical="center"/>
    </xf>
    <xf numFmtId="0" fontId="32" fillId="2" borderId="2" xfId="0" applyFont="1" applyFill="1" applyBorder="1" applyAlignment="1" applyProtection="1">
      <alignment vertical="top" wrapText="1"/>
    </xf>
    <xf numFmtId="4" fontId="32" fillId="2" borderId="2" xfId="0" applyNumberFormat="1" applyFont="1" applyFill="1" applyBorder="1" applyAlignment="1" applyProtection="1">
      <alignment vertical="top"/>
    </xf>
    <xf numFmtId="0" fontId="32" fillId="2" borderId="2" xfId="0" applyFont="1" applyFill="1" applyBorder="1" applyAlignment="1" applyProtection="1">
      <alignment horizontal="center" vertical="center"/>
    </xf>
    <xf numFmtId="4" fontId="32" fillId="2" borderId="2" xfId="0" applyNumberFormat="1" applyFont="1" applyFill="1" applyBorder="1" applyProtection="1"/>
    <xf numFmtId="0" fontId="2" fillId="2" borderId="2" xfId="0" applyFont="1" applyFill="1" applyBorder="1" applyAlignment="1" applyProtection="1">
      <alignment horizontal="left" wrapText="1"/>
    </xf>
    <xf numFmtId="2" fontId="2" fillId="2" borderId="2" xfId="0" applyNumberFormat="1" applyFont="1" applyFill="1" applyBorder="1" applyAlignment="1" applyProtection="1"/>
    <xf numFmtId="39" fontId="2" fillId="2" borderId="2" xfId="0" applyNumberFormat="1" applyFont="1" applyFill="1" applyBorder="1" applyAlignment="1" applyProtection="1">
      <alignment horizontal="right" vertical="center"/>
    </xf>
    <xf numFmtId="174" fontId="2" fillId="2" borderId="4" xfId="0" applyNumberFormat="1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4" fontId="2" fillId="2" borderId="4" xfId="0" applyNumberFormat="1" applyFont="1" applyFill="1" applyBorder="1" applyAlignment="1" applyProtection="1"/>
    <xf numFmtId="37" fontId="26" fillId="2" borderId="2" xfId="0" applyNumberFormat="1" applyFont="1" applyFill="1" applyBorder="1" applyAlignment="1" applyProtection="1">
      <alignment horizontal="right" vertical="top"/>
    </xf>
    <xf numFmtId="0" fontId="2" fillId="2" borderId="0" xfId="0" applyFont="1" applyFill="1" applyAlignment="1" applyProtection="1">
      <alignment wrapText="1"/>
    </xf>
    <xf numFmtId="2" fontId="2" fillId="2" borderId="2" xfId="0" applyNumberFormat="1" applyFont="1" applyFill="1" applyBorder="1" applyAlignment="1" applyProtection="1">
      <alignment horizontal="right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94" applyFont="1" applyFill="1" applyBorder="1" applyAlignment="1" applyProtection="1">
      <alignment horizontal="left" vertical="center" wrapText="1"/>
    </xf>
    <xf numFmtId="49" fontId="26" fillId="2" borderId="2" xfId="77" applyNumberFormat="1" applyFont="1" applyFill="1" applyBorder="1" applyAlignment="1" applyProtection="1">
      <alignment vertical="top" wrapText="1"/>
    </xf>
    <xf numFmtId="4" fontId="2" fillId="2" borderId="2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26" fillId="2" borderId="2" xfId="0" applyNumberFormat="1" applyFont="1" applyFill="1" applyBorder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37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6" fillId="2" borderId="2" xfId="61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right" vertical="center" wrapText="1"/>
    </xf>
    <xf numFmtId="43" fontId="2" fillId="2" borderId="2" xfId="93" applyFont="1" applyFill="1" applyBorder="1" applyAlignment="1" applyProtection="1">
      <alignment horizontal="center" vertical="center"/>
    </xf>
    <xf numFmtId="43" fontId="2" fillId="2" borderId="2" xfId="93" applyFont="1" applyFill="1" applyBorder="1" applyAlignment="1" applyProtection="1">
      <alignment horizontal="right" wrapText="1"/>
    </xf>
    <xf numFmtId="0" fontId="2" fillId="0" borderId="2" xfId="0" applyFont="1" applyFill="1" applyBorder="1" applyAlignment="1" applyProtection="1">
      <alignment horizontal="left" vertical="top" wrapText="1"/>
    </xf>
    <xf numFmtId="43" fontId="2" fillId="2" borderId="2" xfId="93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2" borderId="2" xfId="0" applyFont="1" applyFill="1" applyBorder="1" applyAlignment="1" applyProtection="1">
      <alignment horizontal="center" vertical="center"/>
    </xf>
    <xf numFmtId="0" fontId="26" fillId="22" borderId="2" xfId="0" applyFont="1" applyFill="1" applyBorder="1" applyAlignment="1" applyProtection="1">
      <alignment horizontal="center" wrapText="1"/>
    </xf>
    <xf numFmtId="0" fontId="2" fillId="22" borderId="2" xfId="0" applyFont="1" applyFill="1" applyBorder="1" applyProtection="1"/>
    <xf numFmtId="4" fontId="2" fillId="22" borderId="2" xfId="0" applyNumberFormat="1" applyFont="1" applyFill="1" applyBorder="1" applyProtection="1"/>
    <xf numFmtId="37" fontId="26" fillId="2" borderId="2" xfId="0" applyNumberFormat="1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wrapText="1"/>
    </xf>
    <xf numFmtId="0" fontId="29" fillId="2" borderId="2" xfId="0" applyFont="1" applyFill="1" applyBorder="1" applyAlignment="1" applyProtection="1">
      <alignment horizontal="center" vertical="center"/>
    </xf>
    <xf numFmtId="173" fontId="2" fillId="22" borderId="2" xfId="75" applyNumberFormat="1" applyFont="1" applyFill="1" applyBorder="1" applyAlignment="1" applyProtection="1">
      <alignment horizontal="right" vertical="top"/>
    </xf>
    <xf numFmtId="0" fontId="26" fillId="22" borderId="2" xfId="72" applyFont="1" applyFill="1" applyBorder="1" applyAlignment="1" applyProtection="1">
      <alignment horizontal="center"/>
    </xf>
    <xf numFmtId="4" fontId="2" fillId="22" borderId="2" xfId="0" applyNumberFormat="1" applyFont="1" applyFill="1" applyBorder="1" applyAlignment="1" applyProtection="1">
      <alignment horizontal="right" vertical="top" wrapText="1"/>
    </xf>
    <xf numFmtId="4" fontId="2" fillId="22" borderId="2" xfId="0" applyNumberFormat="1" applyFont="1" applyFill="1" applyBorder="1" applyAlignment="1" applyProtection="1">
      <alignment horizontal="center" vertical="center"/>
    </xf>
    <xf numFmtId="4" fontId="26" fillId="22" borderId="2" xfId="0" applyNumberFormat="1" applyFont="1" applyFill="1" applyBorder="1" applyAlignment="1" applyProtection="1">
      <alignment horizontal="right" vertical="top" wrapText="1"/>
    </xf>
    <xf numFmtId="173" fontId="2" fillId="2" borderId="2" xfId="75" applyNumberFormat="1" applyFont="1" applyFill="1" applyBorder="1" applyAlignment="1" applyProtection="1">
      <alignment horizontal="right" vertical="top"/>
    </xf>
    <xf numFmtId="0" fontId="26" fillId="2" borderId="2" xfId="72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 vertical="top" wrapText="1"/>
    </xf>
    <xf numFmtId="4" fontId="26" fillId="2" borderId="2" xfId="0" applyNumberFormat="1" applyFont="1" applyFill="1" applyBorder="1" applyAlignment="1" applyProtection="1">
      <alignment horizontal="right" vertical="top" wrapText="1"/>
    </xf>
    <xf numFmtId="173" fontId="2" fillId="22" borderId="4" xfId="75" applyNumberFormat="1" applyFont="1" applyFill="1" applyBorder="1" applyAlignment="1" applyProtection="1">
      <alignment horizontal="right" vertical="top"/>
    </xf>
    <xf numFmtId="0" fontId="26" fillId="22" borderId="4" xfId="72" applyFont="1" applyFill="1" applyBorder="1" applyAlignment="1" applyProtection="1">
      <alignment horizontal="center"/>
    </xf>
    <xf numFmtId="4" fontId="2" fillId="22" borderId="4" xfId="0" applyNumberFormat="1" applyFont="1" applyFill="1" applyBorder="1" applyAlignment="1" applyProtection="1">
      <alignment horizontal="right" vertical="top" wrapText="1"/>
    </xf>
    <xf numFmtId="4" fontId="2" fillId="22" borderId="4" xfId="0" applyNumberFormat="1" applyFont="1" applyFill="1" applyBorder="1" applyAlignment="1" applyProtection="1">
      <alignment horizontal="center" vertical="center"/>
    </xf>
    <xf numFmtId="4" fontId="26" fillId="22" borderId="4" xfId="0" applyNumberFormat="1" applyFont="1" applyFill="1" applyBorder="1" applyAlignment="1" applyProtection="1">
      <alignment horizontal="right" vertical="top" wrapText="1"/>
    </xf>
    <xf numFmtId="4" fontId="26" fillId="22" borderId="3" xfId="0" applyNumberFormat="1" applyFont="1" applyFill="1" applyBorder="1" applyAlignment="1" applyProtection="1">
      <alignment horizontal="right" vertical="top" wrapText="1"/>
    </xf>
    <xf numFmtId="173" fontId="2" fillId="2" borderId="6" xfId="75" applyNumberFormat="1" applyFont="1" applyFill="1" applyBorder="1" applyAlignment="1" applyProtection="1">
      <alignment horizontal="right" vertical="top"/>
    </xf>
    <xf numFmtId="4" fontId="26" fillId="2" borderId="3" xfId="0" applyNumberFormat="1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 applyProtection="1">
      <alignment vertical="center"/>
    </xf>
    <xf numFmtId="10" fontId="2" fillId="2" borderId="2" xfId="73" applyNumberFormat="1" applyFont="1" applyFill="1" applyBorder="1" applyAlignment="1" applyProtection="1">
      <alignment horizontal="right"/>
    </xf>
    <xf numFmtId="0" fontId="2" fillId="2" borderId="2" xfId="74" applyFont="1" applyFill="1" applyBorder="1" applyAlignment="1" applyProtection="1">
      <alignment horizontal="right" vertical="top" wrapText="1"/>
    </xf>
    <xf numFmtId="0" fontId="2" fillId="2" borderId="2" xfId="74" applyFont="1" applyFill="1" applyBorder="1" applyAlignment="1" applyProtection="1">
      <alignment horizontal="left" vertical="top" wrapText="1"/>
    </xf>
    <xf numFmtId="0" fontId="2" fillId="2" borderId="3" xfId="74" applyFont="1" applyFill="1" applyBorder="1" applyAlignment="1" applyProtection="1">
      <alignment horizontal="left" vertical="top" wrapText="1"/>
    </xf>
    <xf numFmtId="10" fontId="2" fillId="2" borderId="6" xfId="73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10" fontId="2" fillId="0" borderId="2" xfId="0" applyNumberFormat="1" applyFont="1" applyFill="1" applyBorder="1" applyProtection="1"/>
    <xf numFmtId="0" fontId="2" fillId="2" borderId="0" xfId="74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right"/>
    </xf>
    <xf numFmtId="172" fontId="2" fillId="0" borderId="2" xfId="0" applyNumberFormat="1" applyFont="1" applyFill="1" applyBorder="1" applyProtection="1"/>
    <xf numFmtId="0" fontId="3" fillId="0" borderId="2" xfId="1" applyFont="1" applyFill="1" applyBorder="1" applyAlignment="1" applyProtection="1">
      <alignment vertical="top" wrapText="1"/>
    </xf>
    <xf numFmtId="39" fontId="2" fillId="2" borderId="2" xfId="92" applyFont="1" applyFill="1" applyBorder="1" applyAlignment="1" applyProtection="1">
      <alignment horizontal="right" vertical="top" wrapText="1"/>
    </xf>
    <xf numFmtId="10" fontId="2" fillId="2" borderId="2" xfId="90" applyNumberFormat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horizontal="center" vertical="top" wrapText="1"/>
    </xf>
    <xf numFmtId="4" fontId="3" fillId="0" borderId="2" xfId="1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right" wrapText="1"/>
    </xf>
    <xf numFmtId="10" fontId="2" fillId="2" borderId="2" xfId="90" applyNumberFormat="1" applyFont="1" applyFill="1" applyBorder="1" applyAlignment="1" applyProtection="1">
      <alignment vertical="center"/>
    </xf>
    <xf numFmtId="10" fontId="2" fillId="2" borderId="6" xfId="73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/>
    </xf>
    <xf numFmtId="4" fontId="2" fillId="2" borderId="2" xfId="0" applyNumberFormat="1" applyFont="1" applyFill="1" applyBorder="1" applyAlignment="1" applyProtection="1">
      <alignment vertical="top"/>
    </xf>
    <xf numFmtId="4" fontId="26" fillId="24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6" fillId="22" borderId="2" xfId="70" applyNumberFormat="1" applyFont="1" applyFill="1" applyBorder="1" applyAlignment="1" applyProtection="1">
      <alignment horizontal="right" wrapText="1"/>
      <protection locked="0"/>
    </xf>
    <xf numFmtId="4" fontId="26" fillId="2" borderId="2" xfId="70" applyNumberFormat="1" applyFont="1" applyFill="1" applyBorder="1" applyAlignment="1" applyProtection="1">
      <alignment horizontal="right" wrapText="1"/>
      <protection locked="0"/>
    </xf>
    <xf numFmtId="4" fontId="26" fillId="22" borderId="4" xfId="70" applyNumberFormat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1" applyNumberFormat="1" applyFont="1" applyFill="1" applyBorder="1" applyAlignment="1" applyProtection="1">
      <alignment horizontal="right" vertical="top" wrapText="1"/>
      <protection locked="0"/>
    </xf>
    <xf numFmtId="4" fontId="26" fillId="20" borderId="2" xfId="0" applyNumberFormat="1" applyFont="1" applyFill="1" applyBorder="1" applyAlignment="1" applyProtection="1">
      <alignment horizontal="right" vertical="center"/>
      <protection locked="0"/>
    </xf>
    <xf numFmtId="0" fontId="26" fillId="2" borderId="2" xfId="0" applyFont="1" applyFill="1" applyBorder="1" applyAlignment="1" applyProtection="1">
      <alignment horizontal="right" vertical="center"/>
      <protection locked="0"/>
    </xf>
    <xf numFmtId="4" fontId="26" fillId="20" borderId="4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Alignment="1">
      <alignment horizontal="left" vertical="top" wrapText="1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</cellXfs>
  <cellStyles count="105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0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3" builtinId="3"/>
    <cellStyle name="Millares 10 2" xfId="96"/>
    <cellStyle name="Millares 11" xfId="78"/>
    <cellStyle name="Millares 16" xfId="49"/>
    <cellStyle name="Millares 19" xfId="99"/>
    <cellStyle name="Millares 2" xfId="50"/>
    <cellStyle name="Millares 2 2" xfId="51"/>
    <cellStyle name="Millares 2 2 2" xfId="89"/>
    <cellStyle name="Millares 3" xfId="52"/>
    <cellStyle name="Millares 3 2" xfId="87"/>
    <cellStyle name="Millares 3 3" xfId="80"/>
    <cellStyle name="Millares 3 3 2" xfId="102"/>
    <cellStyle name="Millares 3 3 2 3" xfId="97"/>
    <cellStyle name="Millares 3_111-12 ac neyba zona alta" xfId="2"/>
    <cellStyle name="Millares 4" xfId="53"/>
    <cellStyle name="Millares 4 2" xfId="85"/>
    <cellStyle name="Millares 5 3" xfId="76"/>
    <cellStyle name="Millares 8" xfId="86"/>
    <cellStyle name="Millares 8 2" xfId="103"/>
    <cellStyle name="Millares 9" xfId="84"/>
    <cellStyle name="Millares 9 4" xfId="104"/>
    <cellStyle name="Millares_NUEVO FORMATO DE PRESUPUESTOS" xfId="70"/>
    <cellStyle name="Moneda 2" xfId="88"/>
    <cellStyle name="Moneda 3" xfId="98"/>
    <cellStyle name="No-definido" xfId="54"/>
    <cellStyle name="Normal" xfId="0" builtinId="0"/>
    <cellStyle name="Normal - Style1" xfId="55"/>
    <cellStyle name="Normal 10" xfId="79"/>
    <cellStyle name="Normal 10 2" xfId="91"/>
    <cellStyle name="Normal 13 2" xfId="81"/>
    <cellStyle name="Normal 19" xfId="1"/>
    <cellStyle name="Normal 2" xfId="56"/>
    <cellStyle name="Normal 2 2" xfId="57"/>
    <cellStyle name="Normal 2 2 2" xfId="95"/>
    <cellStyle name="Normal 2 3" xfId="71"/>
    <cellStyle name="Normal 2_07-09 presupu..." xfId="58"/>
    <cellStyle name="Normal 3" xfId="59"/>
    <cellStyle name="Normal 31_correccion de averia ac.hatillo prov.hato mayor oct.2011 2" xfId="82"/>
    <cellStyle name="Normal 4" xfId="60"/>
    <cellStyle name="Normal 42" xfId="94"/>
    <cellStyle name="Normal 5" xfId="61"/>
    <cellStyle name="Normal 5 2 2" xfId="69"/>
    <cellStyle name="Normal 6" xfId="74"/>
    <cellStyle name="Normal 7" xfId="83"/>
    <cellStyle name="Normal 9 4" xfId="101"/>
    <cellStyle name="Normal_55-09 Equipamiento Pozos Ac. Rural El Llano" xfId="75"/>
    <cellStyle name="Normal_Hoja1" xfId="77"/>
    <cellStyle name="Normal_PRES 059-09 REHABIL. PLANTA DE TRATAMIENTO DE 80 LPS RAPIDA, AC. HATO DEL YAQUE" xfId="72"/>
    <cellStyle name="Normal_Presupuesto" xfId="92"/>
    <cellStyle name="Note" xfId="62"/>
    <cellStyle name="Output" xfId="63"/>
    <cellStyle name="Percent 2" xfId="64"/>
    <cellStyle name="Porcentaje" xfId="90" builtinId="5"/>
    <cellStyle name="Porcentual 2" xfId="65"/>
    <cellStyle name="Porcentual 2 2" xfId="73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showGridLines="0" showZeros="0" tabSelected="1" view="pageBreakPreview" topLeftCell="A63" zoomScale="110" zoomScaleNormal="100" zoomScaleSheetLayoutView="110" workbookViewId="0">
      <selection activeCell="C70" sqref="C70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7" width="17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31" s="1" customFormat="1" x14ac:dyDescent="0.2">
      <c r="A1" s="211"/>
      <c r="B1" s="211"/>
      <c r="C1" s="211"/>
      <c r="D1" s="211"/>
      <c r="E1" s="211"/>
      <c r="F1" s="211"/>
      <c r="G1" s="77"/>
    </row>
    <row r="2" spans="1:31" s="1" customFormat="1" x14ac:dyDescent="0.2">
      <c r="A2" s="211"/>
      <c r="B2" s="211"/>
      <c r="C2" s="211"/>
      <c r="D2" s="211"/>
      <c r="E2" s="211"/>
      <c r="F2" s="211"/>
      <c r="G2" s="77"/>
    </row>
    <row r="3" spans="1:31" s="1" customFormat="1" x14ac:dyDescent="0.2">
      <c r="A3" s="211"/>
      <c r="B3" s="211"/>
      <c r="C3" s="211"/>
      <c r="D3" s="211"/>
      <c r="E3" s="211"/>
      <c r="F3" s="211"/>
      <c r="G3" s="77"/>
    </row>
    <row r="4" spans="1:31" s="1" customFormat="1" x14ac:dyDescent="0.2">
      <c r="A4" s="211"/>
      <c r="B4" s="211"/>
      <c r="C4" s="211"/>
      <c r="D4" s="211"/>
      <c r="E4" s="211"/>
      <c r="F4" s="211"/>
      <c r="G4" s="77"/>
    </row>
    <row r="5" spans="1:31" s="1" customFormat="1" ht="8.25" customHeight="1" x14ac:dyDescent="0.2">
      <c r="A5" s="211"/>
      <c r="B5" s="211"/>
      <c r="C5" s="211"/>
      <c r="D5" s="211"/>
      <c r="E5" s="211"/>
      <c r="F5" s="211"/>
      <c r="G5" s="77"/>
    </row>
    <row r="6" spans="1:31" s="1" customFormat="1" x14ac:dyDescent="0.2">
      <c r="A6" s="58"/>
      <c r="B6" s="88"/>
      <c r="C6" s="59"/>
      <c r="D6" s="60"/>
      <c r="E6" s="89"/>
      <c r="F6" s="61"/>
      <c r="G6" s="38"/>
    </row>
    <row r="7" spans="1:31" s="62" customFormat="1" ht="27" customHeight="1" x14ac:dyDescent="0.2">
      <c r="A7" s="58" t="s">
        <v>46</v>
      </c>
      <c r="B7" s="208" t="s">
        <v>85</v>
      </c>
      <c r="C7" s="208"/>
      <c r="D7" s="208"/>
      <c r="E7" s="208"/>
      <c r="F7" s="208"/>
      <c r="G7" s="61"/>
    </row>
    <row r="8" spans="1:31" s="1" customFormat="1" ht="14.25" customHeight="1" x14ac:dyDescent="0.2">
      <c r="A8" s="39" t="s">
        <v>55</v>
      </c>
      <c r="B8" s="36"/>
      <c r="C8" s="40"/>
      <c r="D8" s="37" t="s">
        <v>0</v>
      </c>
      <c r="E8" s="41"/>
      <c r="F8" s="61"/>
      <c r="G8" s="38"/>
    </row>
    <row r="9" spans="1:31" s="1" customFormat="1" ht="14.25" customHeight="1" x14ac:dyDescent="0.2">
      <c r="A9" s="39"/>
      <c r="B9" s="36"/>
      <c r="C9" s="40"/>
      <c r="D9" s="37"/>
      <c r="E9" s="41"/>
      <c r="F9" s="38"/>
      <c r="G9" s="38"/>
    </row>
    <row r="10" spans="1:31" s="33" customFormat="1" ht="11.25" customHeight="1" x14ac:dyDescent="0.25">
      <c r="A10" s="95" t="s">
        <v>1</v>
      </c>
      <c r="B10" s="95" t="s">
        <v>2</v>
      </c>
      <c r="C10" s="96" t="s">
        <v>3</v>
      </c>
      <c r="D10" s="95" t="s">
        <v>4</v>
      </c>
      <c r="E10" s="97" t="s">
        <v>5</v>
      </c>
      <c r="F10" s="196" t="s">
        <v>6</v>
      </c>
      <c r="G10" s="73"/>
      <c r="H10" s="79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2"/>
    </row>
    <row r="11" spans="1:31" ht="9" customHeight="1" x14ac:dyDescent="0.25">
      <c r="A11" s="98"/>
      <c r="B11" s="98"/>
      <c r="C11" s="99"/>
      <c r="D11" s="98"/>
      <c r="E11" s="100"/>
      <c r="F11" s="197"/>
      <c r="G11" s="75"/>
      <c r="H11" s="80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2"/>
    </row>
    <row r="12" spans="1:31" s="8" customFormat="1" ht="25.5" customHeight="1" x14ac:dyDescent="0.2">
      <c r="A12" s="51" t="s">
        <v>42</v>
      </c>
      <c r="B12" s="101" t="s">
        <v>73</v>
      </c>
      <c r="C12" s="102"/>
      <c r="D12" s="103"/>
      <c r="E12" s="104"/>
      <c r="F12" s="42"/>
      <c r="G12" s="7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1" s="8" customFormat="1" ht="9.75" customHeight="1" x14ac:dyDescent="0.2">
      <c r="A13" s="103"/>
      <c r="B13" s="105"/>
      <c r="C13" s="102"/>
      <c r="D13" s="103"/>
      <c r="E13" s="104"/>
      <c r="F13" s="42"/>
      <c r="G13" s="7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1" s="8" customFormat="1" ht="12.75" customHeight="1" x14ac:dyDescent="0.2">
      <c r="A14" s="106">
        <v>1</v>
      </c>
      <c r="B14" s="105" t="s">
        <v>36</v>
      </c>
      <c r="C14" s="104">
        <v>1897</v>
      </c>
      <c r="D14" s="103" t="s">
        <v>9</v>
      </c>
      <c r="E14" s="104"/>
      <c r="F14" s="90">
        <f t="shared" ref="F14:F72" si="0">ROUND(C14*E14,2)</f>
        <v>0</v>
      </c>
      <c r="G14" s="7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31" s="8" customFormat="1" ht="9" customHeight="1" x14ac:dyDescent="0.2">
      <c r="A15" s="46"/>
      <c r="B15" s="105"/>
      <c r="C15" s="102"/>
      <c r="D15" s="103"/>
      <c r="E15" s="104"/>
      <c r="F15" s="90">
        <f t="shared" si="0"/>
        <v>0</v>
      </c>
      <c r="G15" s="7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31" s="8" customFormat="1" x14ac:dyDescent="0.2">
      <c r="A16" s="107">
        <v>2</v>
      </c>
      <c r="B16" s="108" t="s">
        <v>60</v>
      </c>
      <c r="C16" s="102"/>
      <c r="D16" s="103"/>
      <c r="E16" s="104"/>
      <c r="F16" s="90">
        <f t="shared" si="0"/>
        <v>0</v>
      </c>
      <c r="G16" s="76"/>
      <c r="H16" s="7"/>
      <c r="I16" s="7"/>
      <c r="J16" s="7"/>
      <c r="K16" s="35"/>
      <c r="L16" s="7"/>
      <c r="M16" s="7"/>
      <c r="N16" s="7"/>
      <c r="O16" s="7"/>
      <c r="P16" s="7"/>
      <c r="Q16" s="7"/>
      <c r="R16" s="7"/>
    </row>
    <row r="17" spans="1:18" s="8" customFormat="1" ht="78.75" customHeight="1" x14ac:dyDescent="0.2">
      <c r="A17" s="109">
        <v>2.1</v>
      </c>
      <c r="B17" s="105" t="s">
        <v>65</v>
      </c>
      <c r="C17" s="110">
        <v>2178.36</v>
      </c>
      <c r="D17" s="103" t="s">
        <v>7</v>
      </c>
      <c r="E17" s="110"/>
      <c r="F17" s="91">
        <f t="shared" si="0"/>
        <v>0</v>
      </c>
      <c r="G17" s="76"/>
      <c r="H17" s="34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12.75" customHeight="1" x14ac:dyDescent="0.2">
      <c r="A18" s="109">
        <v>2.2000000000000002</v>
      </c>
      <c r="B18" s="105" t="s">
        <v>32</v>
      </c>
      <c r="C18" s="111">
        <v>209.88</v>
      </c>
      <c r="D18" s="112" t="s">
        <v>7</v>
      </c>
      <c r="E18" s="111"/>
      <c r="F18" s="90">
        <f t="shared" si="0"/>
        <v>0</v>
      </c>
      <c r="G18" s="7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25.5" x14ac:dyDescent="0.2">
      <c r="A19" s="109">
        <v>2.2999999999999998</v>
      </c>
      <c r="B19" s="113" t="s">
        <v>35</v>
      </c>
      <c r="C19" s="111">
        <v>1780.28</v>
      </c>
      <c r="D19" s="112" t="s">
        <v>7</v>
      </c>
      <c r="E19" s="114"/>
      <c r="F19" s="90">
        <f t="shared" si="0"/>
        <v>0</v>
      </c>
      <c r="G19" s="7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28.5" customHeight="1" x14ac:dyDescent="0.2">
      <c r="A20" s="109">
        <v>2.4</v>
      </c>
      <c r="B20" s="115" t="s">
        <v>44</v>
      </c>
      <c r="C20" s="111">
        <v>469.68</v>
      </c>
      <c r="D20" s="112" t="s">
        <v>7</v>
      </c>
      <c r="E20" s="111"/>
      <c r="F20" s="90">
        <f t="shared" si="0"/>
        <v>0</v>
      </c>
      <c r="G20" s="76"/>
      <c r="H20" s="7"/>
      <c r="I20" s="7"/>
      <c r="J20" s="7"/>
      <c r="K20" s="35"/>
      <c r="L20" s="7"/>
      <c r="M20" s="7"/>
      <c r="N20" s="7"/>
      <c r="O20" s="7"/>
      <c r="P20" s="7"/>
      <c r="Q20" s="7"/>
      <c r="R20" s="7"/>
    </row>
    <row r="21" spans="1:18" s="8" customFormat="1" ht="9" customHeight="1" x14ac:dyDescent="0.2">
      <c r="A21" s="109"/>
      <c r="B21" s="105"/>
      <c r="C21" s="104"/>
      <c r="D21" s="103"/>
      <c r="E21" s="104"/>
      <c r="F21" s="90">
        <f t="shared" si="0"/>
        <v>0</v>
      </c>
      <c r="G21" s="76"/>
      <c r="H21" s="7"/>
      <c r="I21" s="7"/>
      <c r="J21" s="7"/>
      <c r="K21" s="35"/>
      <c r="L21" s="7"/>
      <c r="M21" s="7"/>
      <c r="N21" s="7"/>
      <c r="O21" s="7"/>
      <c r="P21" s="7"/>
      <c r="Q21" s="7"/>
      <c r="R21" s="7"/>
    </row>
    <row r="22" spans="1:18" s="8" customFormat="1" ht="12.75" customHeight="1" x14ac:dyDescent="0.2">
      <c r="A22" s="107">
        <v>3</v>
      </c>
      <c r="B22" s="101" t="s">
        <v>31</v>
      </c>
      <c r="C22" s="116"/>
      <c r="D22" s="51"/>
      <c r="E22" s="116"/>
      <c r="F22" s="90">
        <f t="shared" si="0"/>
        <v>0</v>
      </c>
      <c r="G22" s="76"/>
      <c r="H22" s="7"/>
      <c r="I22" s="7"/>
      <c r="J22" s="7"/>
      <c r="K22" s="35"/>
      <c r="L22" s="7"/>
      <c r="M22" s="7"/>
      <c r="N22" s="7"/>
      <c r="O22" s="7"/>
      <c r="P22" s="7"/>
      <c r="Q22" s="7"/>
      <c r="R22" s="7"/>
    </row>
    <row r="23" spans="1:18" s="8" customFormat="1" ht="12.75" customHeight="1" x14ac:dyDescent="0.2">
      <c r="A23" s="109">
        <v>3.1</v>
      </c>
      <c r="B23" s="113" t="s">
        <v>43</v>
      </c>
      <c r="C23" s="110">
        <v>1056.43</v>
      </c>
      <c r="D23" s="103" t="s">
        <v>9</v>
      </c>
      <c r="E23" s="110"/>
      <c r="F23" s="91">
        <f t="shared" si="0"/>
        <v>0</v>
      </c>
      <c r="G23" s="76"/>
      <c r="H23" s="35"/>
      <c r="I23" s="7"/>
      <c r="J23" s="7"/>
      <c r="K23" s="35"/>
      <c r="L23" s="7"/>
      <c r="M23" s="7"/>
      <c r="N23" s="7"/>
      <c r="O23" s="7"/>
      <c r="P23" s="7"/>
      <c r="Q23" s="7"/>
      <c r="R23" s="7"/>
    </row>
    <row r="24" spans="1:18" s="8" customFormat="1" ht="12.75" customHeight="1" x14ac:dyDescent="0.2">
      <c r="A24" s="109">
        <v>3.2</v>
      </c>
      <c r="B24" s="113" t="s">
        <v>58</v>
      </c>
      <c r="C24" s="110">
        <v>907.64</v>
      </c>
      <c r="D24" s="103"/>
      <c r="E24" s="110"/>
      <c r="F24" s="91">
        <f t="shared" si="0"/>
        <v>0</v>
      </c>
      <c r="G24" s="76"/>
      <c r="H24" s="35"/>
      <c r="I24" s="7"/>
      <c r="J24" s="7"/>
      <c r="K24" s="35"/>
      <c r="L24" s="7"/>
      <c r="M24" s="7"/>
      <c r="N24" s="7"/>
      <c r="O24" s="7"/>
      <c r="P24" s="7"/>
      <c r="Q24" s="7"/>
      <c r="R24" s="7"/>
    </row>
    <row r="25" spans="1:18" s="8" customFormat="1" ht="25.5" x14ac:dyDescent="0.2">
      <c r="A25" s="117">
        <v>3.3</v>
      </c>
      <c r="B25" s="113" t="s">
        <v>59</v>
      </c>
      <c r="C25" s="110">
        <v>479.4</v>
      </c>
      <c r="D25" s="103" t="s">
        <v>9</v>
      </c>
      <c r="E25" s="71"/>
      <c r="F25" s="91">
        <f t="shared" si="0"/>
        <v>0</v>
      </c>
      <c r="G25" s="76"/>
      <c r="H25" s="7"/>
      <c r="I25" s="7"/>
      <c r="J25" s="7"/>
      <c r="K25" s="35"/>
      <c r="L25" s="7"/>
      <c r="M25" s="7"/>
      <c r="N25" s="7"/>
      <c r="O25" s="7"/>
      <c r="P25" s="7"/>
      <c r="Q25" s="7"/>
      <c r="R25" s="7"/>
    </row>
    <row r="26" spans="1:18" s="8" customFormat="1" ht="9.75" customHeight="1" x14ac:dyDescent="0.2">
      <c r="A26" s="118"/>
      <c r="B26" s="119"/>
      <c r="C26" s="120"/>
      <c r="D26" s="121"/>
      <c r="E26" s="122"/>
      <c r="F26" s="90">
        <f t="shared" si="0"/>
        <v>0</v>
      </c>
      <c r="G26" s="7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2.75" customHeight="1" x14ac:dyDescent="0.2">
      <c r="A27" s="107">
        <v>4</v>
      </c>
      <c r="B27" s="101" t="s">
        <v>30</v>
      </c>
      <c r="C27" s="104"/>
      <c r="D27" s="51"/>
      <c r="E27" s="116"/>
      <c r="F27" s="90">
        <f t="shared" si="0"/>
        <v>0</v>
      </c>
      <c r="G27" s="7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12.75" customHeight="1" x14ac:dyDescent="0.2">
      <c r="A28" s="109">
        <v>4.0999999999999996</v>
      </c>
      <c r="B28" s="113" t="s">
        <v>43</v>
      </c>
      <c r="C28" s="110">
        <v>1056.43</v>
      </c>
      <c r="D28" s="103" t="s">
        <v>9</v>
      </c>
      <c r="E28" s="110"/>
      <c r="F28" s="91">
        <f t="shared" si="0"/>
        <v>0</v>
      </c>
      <c r="G28" s="7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12.75" customHeight="1" x14ac:dyDescent="0.2">
      <c r="A29" s="109">
        <v>4.2</v>
      </c>
      <c r="B29" s="113" t="s">
        <v>58</v>
      </c>
      <c r="C29" s="110">
        <v>907.64</v>
      </c>
      <c r="D29" s="103"/>
      <c r="E29" s="110"/>
      <c r="F29" s="91">
        <f t="shared" si="0"/>
        <v>0</v>
      </c>
      <c r="G29" s="7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 ht="25.5" x14ac:dyDescent="0.2">
      <c r="A30" s="117">
        <v>4.3</v>
      </c>
      <c r="B30" s="113" t="s">
        <v>59</v>
      </c>
      <c r="C30" s="110">
        <v>479.4</v>
      </c>
      <c r="D30" s="103" t="s">
        <v>9</v>
      </c>
      <c r="E30" s="110"/>
      <c r="F30" s="91">
        <f t="shared" si="0"/>
        <v>0</v>
      </c>
      <c r="G30" s="7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ht="6" customHeight="1" x14ac:dyDescent="0.2">
      <c r="A31" s="109"/>
      <c r="B31" s="113"/>
      <c r="C31" s="102"/>
      <c r="D31" s="103"/>
      <c r="E31" s="104"/>
      <c r="F31" s="90">
        <f t="shared" si="0"/>
        <v>0</v>
      </c>
      <c r="G31" s="7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 ht="25.5" x14ac:dyDescent="0.2">
      <c r="A32" s="107">
        <v>5</v>
      </c>
      <c r="B32" s="108" t="s">
        <v>74</v>
      </c>
      <c r="C32" s="102"/>
      <c r="D32" s="103"/>
      <c r="E32" s="104"/>
      <c r="F32" s="90">
        <f t="shared" si="0"/>
        <v>0</v>
      </c>
      <c r="G32" s="7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 x14ac:dyDescent="0.2">
      <c r="A33" s="109">
        <v>5.0999999999999996</v>
      </c>
      <c r="B33" s="123" t="s">
        <v>75</v>
      </c>
      <c r="C33" s="124">
        <v>2</v>
      </c>
      <c r="D33" s="112" t="s">
        <v>10</v>
      </c>
      <c r="E33" s="111"/>
      <c r="F33" s="90">
        <f t="shared" si="0"/>
        <v>0</v>
      </c>
      <c r="G33" s="7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 x14ac:dyDescent="0.2">
      <c r="A34" s="109">
        <f t="shared" ref="A34:A41" si="1">+A33+0.1</f>
        <v>5.2</v>
      </c>
      <c r="B34" s="123" t="s">
        <v>76</v>
      </c>
      <c r="C34" s="124">
        <v>1</v>
      </c>
      <c r="D34" s="112" t="s">
        <v>10</v>
      </c>
      <c r="E34" s="111"/>
      <c r="F34" s="90">
        <f t="shared" si="0"/>
        <v>0</v>
      </c>
      <c r="G34" s="7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x14ac:dyDescent="0.2">
      <c r="A35" s="109">
        <f t="shared" si="1"/>
        <v>5.3</v>
      </c>
      <c r="B35" s="123" t="s">
        <v>77</v>
      </c>
      <c r="C35" s="124">
        <v>1</v>
      </c>
      <c r="D35" s="112" t="s">
        <v>10</v>
      </c>
      <c r="E35" s="111"/>
      <c r="F35" s="90">
        <f t="shared" si="0"/>
        <v>0</v>
      </c>
      <c r="G35" s="7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x14ac:dyDescent="0.2">
      <c r="A36" s="109">
        <f t="shared" si="1"/>
        <v>5.4</v>
      </c>
      <c r="B36" s="123" t="s">
        <v>78</v>
      </c>
      <c r="C36" s="124">
        <v>3</v>
      </c>
      <c r="D36" s="112" t="s">
        <v>10</v>
      </c>
      <c r="E36" s="111"/>
      <c r="F36" s="90">
        <f t="shared" si="0"/>
        <v>0</v>
      </c>
      <c r="G36" s="7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x14ac:dyDescent="0.2">
      <c r="A37" s="109">
        <f t="shared" si="1"/>
        <v>5.5</v>
      </c>
      <c r="B37" s="123" t="s">
        <v>79</v>
      </c>
      <c r="C37" s="124">
        <v>2</v>
      </c>
      <c r="D37" s="112" t="s">
        <v>10</v>
      </c>
      <c r="E37" s="111"/>
      <c r="F37" s="90">
        <f t="shared" si="0"/>
        <v>0</v>
      </c>
      <c r="G37" s="7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8" customFormat="1" x14ac:dyDescent="0.2">
      <c r="A38" s="109">
        <f t="shared" si="1"/>
        <v>5.6</v>
      </c>
      <c r="B38" s="123" t="s">
        <v>80</v>
      </c>
      <c r="C38" s="124">
        <v>2</v>
      </c>
      <c r="D38" s="112" t="s">
        <v>10</v>
      </c>
      <c r="E38" s="111"/>
      <c r="F38" s="90">
        <f t="shared" si="0"/>
        <v>0</v>
      </c>
      <c r="G38" s="7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8" customFormat="1" x14ac:dyDescent="0.2">
      <c r="A39" s="109">
        <f t="shared" si="1"/>
        <v>5.7</v>
      </c>
      <c r="B39" s="123" t="s">
        <v>81</v>
      </c>
      <c r="C39" s="124">
        <v>3</v>
      </c>
      <c r="D39" s="112" t="s">
        <v>10</v>
      </c>
      <c r="E39" s="111"/>
      <c r="F39" s="90">
        <f t="shared" si="0"/>
        <v>0</v>
      </c>
      <c r="G39" s="76"/>
      <c r="H39" s="35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8" customFormat="1" x14ac:dyDescent="0.2">
      <c r="A40" s="109">
        <f t="shared" si="1"/>
        <v>5.8</v>
      </c>
      <c r="B40" s="123" t="s">
        <v>82</v>
      </c>
      <c r="C40" s="124">
        <v>2</v>
      </c>
      <c r="D40" s="112" t="s">
        <v>10</v>
      </c>
      <c r="E40" s="111"/>
      <c r="F40" s="90">
        <f t="shared" si="0"/>
        <v>0</v>
      </c>
      <c r="G40" s="7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8" customFormat="1" x14ac:dyDescent="0.2">
      <c r="A41" s="109">
        <f t="shared" si="1"/>
        <v>5.9</v>
      </c>
      <c r="B41" s="123" t="s">
        <v>83</v>
      </c>
      <c r="C41" s="124">
        <v>1</v>
      </c>
      <c r="D41" s="112" t="s">
        <v>10</v>
      </c>
      <c r="E41" s="111"/>
      <c r="F41" s="90"/>
      <c r="G41" s="7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x14ac:dyDescent="0.2">
      <c r="A42" s="125">
        <v>5.0999999999999996</v>
      </c>
      <c r="B42" s="123" t="s">
        <v>84</v>
      </c>
      <c r="C42" s="124">
        <v>2</v>
      </c>
      <c r="D42" s="112" t="s">
        <v>10</v>
      </c>
      <c r="E42" s="111"/>
      <c r="F42" s="90">
        <f t="shared" si="0"/>
        <v>0</v>
      </c>
      <c r="G42" s="7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ht="12.75" customHeight="1" x14ac:dyDescent="0.2">
      <c r="A43" s="125">
        <v>5.1100000000000003</v>
      </c>
      <c r="B43" s="113" t="s">
        <v>69</v>
      </c>
      <c r="C43" s="124">
        <v>4</v>
      </c>
      <c r="D43" s="112" t="s">
        <v>10</v>
      </c>
      <c r="E43" s="111"/>
      <c r="F43" s="90">
        <f t="shared" si="0"/>
        <v>0</v>
      </c>
      <c r="G43" s="7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12.75" customHeight="1" x14ac:dyDescent="0.2">
      <c r="A44" s="125">
        <v>5.12</v>
      </c>
      <c r="B44" s="113" t="s">
        <v>70</v>
      </c>
      <c r="C44" s="124">
        <v>8</v>
      </c>
      <c r="D44" s="112" t="s">
        <v>10</v>
      </c>
      <c r="E44" s="111"/>
      <c r="F44" s="90">
        <f t="shared" si="0"/>
        <v>0</v>
      </c>
      <c r="G44" s="7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12.75" customHeight="1" x14ac:dyDescent="0.2">
      <c r="A45" s="125">
        <v>5.13</v>
      </c>
      <c r="B45" s="113" t="s">
        <v>71</v>
      </c>
      <c r="C45" s="124">
        <v>4</v>
      </c>
      <c r="D45" s="112" t="s">
        <v>10</v>
      </c>
      <c r="E45" s="111"/>
      <c r="F45" s="90">
        <f t="shared" si="0"/>
        <v>0</v>
      </c>
      <c r="G45" s="7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2.75" customHeight="1" x14ac:dyDescent="0.2">
      <c r="A46" s="125"/>
      <c r="B46" s="113" t="s">
        <v>64</v>
      </c>
      <c r="C46" s="124">
        <v>1.05</v>
      </c>
      <c r="D46" s="112" t="s">
        <v>7</v>
      </c>
      <c r="E46" s="111"/>
      <c r="F46" s="90">
        <f t="shared" si="0"/>
        <v>0</v>
      </c>
      <c r="G46" s="7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5.25" customHeight="1" x14ac:dyDescent="0.2">
      <c r="A47" s="126"/>
      <c r="B47" s="127"/>
      <c r="C47" s="128"/>
      <c r="D47" s="129"/>
      <c r="E47" s="130"/>
      <c r="F47" s="94">
        <f t="shared" si="0"/>
        <v>0</v>
      </c>
      <c r="G47" s="7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x14ac:dyDescent="0.2">
      <c r="A48" s="131">
        <v>6</v>
      </c>
      <c r="B48" s="108" t="s">
        <v>29</v>
      </c>
      <c r="C48" s="46"/>
      <c r="D48" s="103"/>
      <c r="E48" s="71"/>
      <c r="F48" s="90">
        <f t="shared" si="0"/>
        <v>0</v>
      </c>
      <c r="G48" s="7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51" x14ac:dyDescent="0.2">
      <c r="A49" s="117">
        <v>6.1</v>
      </c>
      <c r="B49" s="132" t="s">
        <v>67</v>
      </c>
      <c r="C49" s="133">
        <v>1</v>
      </c>
      <c r="D49" s="112" t="s">
        <v>10</v>
      </c>
      <c r="E49" s="114"/>
      <c r="F49" s="90">
        <f t="shared" si="0"/>
        <v>0</v>
      </c>
      <c r="G49" s="7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51" x14ac:dyDescent="0.2">
      <c r="A50" s="117">
        <v>6.2</v>
      </c>
      <c r="B50" s="132" t="s">
        <v>66</v>
      </c>
      <c r="C50" s="133">
        <v>2</v>
      </c>
      <c r="D50" s="112" t="s">
        <v>10</v>
      </c>
      <c r="E50" s="114"/>
      <c r="F50" s="90">
        <f t="shared" si="0"/>
        <v>0</v>
      </c>
      <c r="G50" s="7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51" x14ac:dyDescent="0.2">
      <c r="A51" s="117">
        <v>6.3</v>
      </c>
      <c r="B51" s="132" t="s">
        <v>68</v>
      </c>
      <c r="C51" s="133">
        <v>2</v>
      </c>
      <c r="D51" s="112" t="s">
        <v>10</v>
      </c>
      <c r="E51" s="114"/>
      <c r="F51" s="90">
        <f t="shared" si="0"/>
        <v>0</v>
      </c>
      <c r="G51" s="7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13" customFormat="1" ht="51" x14ac:dyDescent="0.2">
      <c r="A52" s="117">
        <v>6.4</v>
      </c>
      <c r="B52" s="132" t="s">
        <v>63</v>
      </c>
      <c r="C52" s="133">
        <v>1</v>
      </c>
      <c r="D52" s="112" t="s">
        <v>10</v>
      </c>
      <c r="E52" s="114"/>
      <c r="F52" s="90">
        <f t="shared" si="0"/>
        <v>0</v>
      </c>
      <c r="G52" s="76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3" customFormat="1" ht="51" x14ac:dyDescent="0.2">
      <c r="A53" s="117">
        <v>6.5</v>
      </c>
      <c r="B53" s="132" t="s">
        <v>40</v>
      </c>
      <c r="C53" s="134">
        <v>1</v>
      </c>
      <c r="D53" s="103" t="s">
        <v>10</v>
      </c>
      <c r="E53" s="71"/>
      <c r="F53" s="91">
        <f t="shared" si="0"/>
        <v>0</v>
      </c>
      <c r="G53" s="76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3" customFormat="1" x14ac:dyDescent="0.2">
      <c r="A54" s="117">
        <v>6.6</v>
      </c>
      <c r="B54" s="135" t="s">
        <v>45</v>
      </c>
      <c r="C54" s="134">
        <v>7</v>
      </c>
      <c r="D54" s="103" t="s">
        <v>10</v>
      </c>
      <c r="E54" s="71"/>
      <c r="F54" s="91">
        <f t="shared" si="0"/>
        <v>0</v>
      </c>
      <c r="G54" s="76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3" customFormat="1" ht="27" customHeight="1" x14ac:dyDescent="0.2">
      <c r="A55" s="117">
        <v>6.7</v>
      </c>
      <c r="B55" s="113" t="s">
        <v>72</v>
      </c>
      <c r="C55" s="134">
        <v>1</v>
      </c>
      <c r="D55" s="103" t="s">
        <v>10</v>
      </c>
      <c r="E55" s="71"/>
      <c r="F55" s="91">
        <f t="shared" si="0"/>
        <v>0</v>
      </c>
      <c r="G55" s="76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8" customFormat="1" ht="8.25" customHeight="1" x14ac:dyDescent="0.2">
      <c r="A56" s="117"/>
      <c r="B56" s="113"/>
      <c r="C56" s="46"/>
      <c r="D56" s="103"/>
      <c r="E56" s="71"/>
      <c r="F56" s="90">
        <f t="shared" si="0"/>
        <v>0</v>
      </c>
      <c r="G56" s="7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s="8" customFormat="1" ht="12.75" customHeight="1" x14ac:dyDescent="0.2">
      <c r="A57" s="131">
        <v>7</v>
      </c>
      <c r="B57" s="136" t="s">
        <v>28</v>
      </c>
      <c r="C57" s="137"/>
      <c r="D57" s="138"/>
      <c r="E57" s="139"/>
      <c r="F57" s="90">
        <f t="shared" si="0"/>
        <v>0</v>
      </c>
      <c r="G57" s="7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8" customFormat="1" ht="12.75" customHeight="1" x14ac:dyDescent="0.2">
      <c r="A58" s="109">
        <v>7.1</v>
      </c>
      <c r="B58" s="113" t="s">
        <v>34</v>
      </c>
      <c r="C58" s="104">
        <v>1015.8</v>
      </c>
      <c r="D58" s="140" t="s">
        <v>9</v>
      </c>
      <c r="E58" s="104"/>
      <c r="F58" s="90">
        <f t="shared" si="0"/>
        <v>0</v>
      </c>
      <c r="G58" s="7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2.75" customHeight="1" x14ac:dyDescent="0.2">
      <c r="A59" s="109">
        <v>7.2</v>
      </c>
      <c r="B59" s="113" t="s">
        <v>62</v>
      </c>
      <c r="C59" s="104">
        <v>881.2</v>
      </c>
      <c r="D59" s="140" t="s">
        <v>9</v>
      </c>
      <c r="E59" s="104"/>
      <c r="F59" s="90">
        <f t="shared" si="0"/>
        <v>0</v>
      </c>
      <c r="G59" s="7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12.75" customHeight="1" x14ac:dyDescent="0.2">
      <c r="A60" s="109">
        <v>7.3</v>
      </c>
      <c r="B60" s="113" t="s">
        <v>61</v>
      </c>
      <c r="C60" s="104">
        <v>470</v>
      </c>
      <c r="D60" s="140" t="s">
        <v>9</v>
      </c>
      <c r="E60" s="104"/>
      <c r="F60" s="90">
        <f t="shared" si="0"/>
        <v>0</v>
      </c>
      <c r="G60" s="7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2.75" customHeight="1" x14ac:dyDescent="0.2">
      <c r="A61" s="109"/>
      <c r="B61" s="113"/>
      <c r="C61" s="104"/>
      <c r="D61" s="140"/>
      <c r="E61" s="104"/>
      <c r="F61" s="90">
        <f t="shared" si="0"/>
        <v>0</v>
      </c>
      <c r="G61" s="7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38.25" x14ac:dyDescent="0.2">
      <c r="A62" s="141">
        <v>8</v>
      </c>
      <c r="B62" s="142" t="s">
        <v>33</v>
      </c>
      <c r="C62" s="110">
        <v>1015.8</v>
      </c>
      <c r="D62" s="103" t="s">
        <v>9</v>
      </c>
      <c r="E62" s="71"/>
      <c r="F62" s="90">
        <f t="shared" si="0"/>
        <v>0</v>
      </c>
      <c r="G62" s="76"/>
      <c r="H62" s="81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x14ac:dyDescent="0.2">
      <c r="A63" s="141">
        <v>9</v>
      </c>
      <c r="B63" s="142" t="s">
        <v>41</v>
      </c>
      <c r="C63" s="110">
        <v>1015.8</v>
      </c>
      <c r="D63" s="103" t="s">
        <v>9</v>
      </c>
      <c r="E63" s="71"/>
      <c r="F63" s="90">
        <f t="shared" si="0"/>
        <v>0</v>
      </c>
      <c r="G63" s="7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ht="12.75" customHeight="1" x14ac:dyDescent="0.2">
      <c r="A64" s="117"/>
      <c r="B64" s="113"/>
      <c r="C64" s="46"/>
      <c r="D64" s="103"/>
      <c r="E64" s="71"/>
      <c r="F64" s="90">
        <f t="shared" si="0"/>
        <v>0</v>
      </c>
      <c r="G64" s="7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84" customFormat="1" ht="12.75" customHeight="1" x14ac:dyDescent="0.2">
      <c r="A65" s="44">
        <v>10</v>
      </c>
      <c r="B65" s="143" t="s">
        <v>47</v>
      </c>
      <c r="C65" s="144"/>
      <c r="D65" s="145"/>
      <c r="E65" s="146"/>
      <c r="F65" s="90">
        <f t="shared" si="0"/>
        <v>0</v>
      </c>
      <c r="G65" s="76"/>
      <c r="H65" s="82"/>
      <c r="I65" s="86"/>
      <c r="J65" s="86"/>
      <c r="K65" s="83"/>
      <c r="L65" s="83"/>
      <c r="M65" s="83"/>
      <c r="N65" s="83"/>
      <c r="O65" s="83"/>
      <c r="P65" s="83"/>
      <c r="Q65" s="83"/>
      <c r="R65" s="83"/>
    </row>
    <row r="66" spans="1:18" s="84" customFormat="1" ht="12.75" customHeight="1" x14ac:dyDescent="0.2">
      <c r="A66" s="46">
        <v>10.1</v>
      </c>
      <c r="B66" s="147" t="s">
        <v>48</v>
      </c>
      <c r="C66" s="146">
        <v>2031.6</v>
      </c>
      <c r="D66" s="148" t="s">
        <v>9</v>
      </c>
      <c r="E66" s="146"/>
      <c r="F66" s="90">
        <f t="shared" si="0"/>
        <v>0</v>
      </c>
      <c r="G66" s="76"/>
      <c r="H66" s="82"/>
      <c r="I66" s="85"/>
      <c r="J66" s="85"/>
      <c r="K66" s="87"/>
      <c r="L66" s="83"/>
      <c r="M66" s="83"/>
      <c r="N66" s="83"/>
      <c r="O66" s="83"/>
      <c r="P66" s="83"/>
      <c r="Q66" s="83"/>
      <c r="R66" s="83"/>
    </row>
    <row r="67" spans="1:18" s="84" customFormat="1" ht="12.75" customHeight="1" x14ac:dyDescent="0.2">
      <c r="A67" s="46">
        <f>+A66+0.1</f>
        <v>10.199999999999999</v>
      </c>
      <c r="B67" s="147" t="s">
        <v>49</v>
      </c>
      <c r="C67" s="146">
        <v>2204.44</v>
      </c>
      <c r="D67" s="148" t="s">
        <v>8</v>
      </c>
      <c r="E67" s="146"/>
      <c r="F67" s="90">
        <f t="shared" si="0"/>
        <v>0</v>
      </c>
      <c r="G67" s="76"/>
      <c r="H67" s="82"/>
      <c r="I67" s="85"/>
      <c r="J67" s="85"/>
      <c r="K67" s="87"/>
      <c r="L67" s="83"/>
      <c r="M67" s="83"/>
      <c r="N67" s="83"/>
      <c r="O67" s="83"/>
      <c r="P67" s="83"/>
      <c r="Q67" s="83"/>
      <c r="R67" s="83"/>
    </row>
    <row r="68" spans="1:18" s="84" customFormat="1" ht="12.75" customHeight="1" x14ac:dyDescent="0.2">
      <c r="A68" s="46">
        <f t="shared" ref="A68:A72" si="2">+A67+0.1</f>
        <v>10.3</v>
      </c>
      <c r="B68" s="147" t="s">
        <v>50</v>
      </c>
      <c r="C68" s="144">
        <v>74.400000000000006</v>
      </c>
      <c r="D68" s="145" t="s">
        <v>7</v>
      </c>
      <c r="E68" s="144"/>
      <c r="F68" s="90">
        <f t="shared" si="0"/>
        <v>0</v>
      </c>
      <c r="G68" s="76"/>
      <c r="H68" s="82"/>
      <c r="I68" s="85"/>
      <c r="J68" s="85"/>
      <c r="K68" s="87"/>
      <c r="L68" s="83"/>
      <c r="M68" s="83"/>
      <c r="N68" s="83"/>
      <c r="O68" s="83"/>
      <c r="P68" s="83"/>
      <c r="Q68" s="83"/>
      <c r="R68" s="83"/>
    </row>
    <row r="69" spans="1:18" s="84" customFormat="1" ht="12.75" customHeight="1" x14ac:dyDescent="0.2">
      <c r="A69" s="46">
        <f t="shared" si="2"/>
        <v>10.4</v>
      </c>
      <c r="B69" s="149" t="s">
        <v>51</v>
      </c>
      <c r="C69" s="146">
        <v>264.52999999999997</v>
      </c>
      <c r="D69" s="148" t="s">
        <v>7</v>
      </c>
      <c r="E69" s="146"/>
      <c r="F69" s="90">
        <f t="shared" si="0"/>
        <v>0</v>
      </c>
      <c r="G69" s="76"/>
      <c r="H69" s="82"/>
      <c r="I69" s="85"/>
      <c r="J69" s="85"/>
      <c r="K69" s="87"/>
      <c r="L69" s="83"/>
      <c r="M69" s="83"/>
      <c r="N69" s="83"/>
      <c r="O69" s="83"/>
      <c r="P69" s="83"/>
      <c r="Q69" s="83"/>
      <c r="R69" s="83"/>
    </row>
    <row r="70" spans="1:18" s="84" customFormat="1" ht="12.75" customHeight="1" x14ac:dyDescent="0.2">
      <c r="A70" s="46">
        <f t="shared" si="2"/>
        <v>10.5</v>
      </c>
      <c r="B70" s="149" t="s">
        <v>52</v>
      </c>
      <c r="C70" s="144">
        <v>1102.45</v>
      </c>
      <c r="D70" s="145" t="s">
        <v>8</v>
      </c>
      <c r="E70" s="146"/>
      <c r="F70" s="90"/>
      <c r="G70" s="76"/>
      <c r="H70" s="82"/>
      <c r="I70" s="85"/>
      <c r="J70" s="85"/>
      <c r="K70" s="87"/>
      <c r="L70" s="83"/>
      <c r="M70" s="83"/>
      <c r="N70" s="83"/>
      <c r="O70" s="83"/>
      <c r="P70" s="83"/>
      <c r="Q70" s="83"/>
      <c r="R70" s="83"/>
    </row>
    <row r="71" spans="1:18" s="84" customFormat="1" ht="12.75" customHeight="1" x14ac:dyDescent="0.2">
      <c r="A71" s="46">
        <f t="shared" si="2"/>
        <v>10.6</v>
      </c>
      <c r="B71" s="150" t="s">
        <v>53</v>
      </c>
      <c r="C71" s="144">
        <v>1377.78</v>
      </c>
      <c r="D71" s="145" t="s">
        <v>8</v>
      </c>
      <c r="E71" s="144"/>
      <c r="F71" s="90">
        <f t="shared" si="0"/>
        <v>0</v>
      </c>
      <c r="G71" s="76"/>
      <c r="H71" s="82"/>
      <c r="I71" s="85"/>
      <c r="J71" s="85"/>
      <c r="K71" s="87"/>
      <c r="L71" s="83"/>
      <c r="M71" s="83"/>
      <c r="N71" s="83"/>
      <c r="O71" s="83"/>
      <c r="P71" s="83"/>
      <c r="Q71" s="83"/>
      <c r="R71" s="83"/>
    </row>
    <row r="72" spans="1:18" s="84" customFormat="1" ht="12.75" customHeight="1" x14ac:dyDescent="0.2">
      <c r="A72" s="46">
        <f t="shared" si="2"/>
        <v>10.7</v>
      </c>
      <c r="B72" s="113" t="s">
        <v>56</v>
      </c>
      <c r="C72" s="144">
        <v>2755.53</v>
      </c>
      <c r="D72" s="145" t="s">
        <v>54</v>
      </c>
      <c r="E72" s="146"/>
      <c r="F72" s="90">
        <f t="shared" si="0"/>
        <v>0</v>
      </c>
      <c r="G72" s="76"/>
      <c r="H72" s="82"/>
      <c r="I72" s="85"/>
      <c r="J72" s="85"/>
      <c r="K72" s="87"/>
      <c r="L72" s="83"/>
      <c r="M72" s="83"/>
      <c r="N72" s="83"/>
      <c r="O72" s="83"/>
      <c r="P72" s="83"/>
      <c r="Q72" s="83"/>
      <c r="R72" s="83"/>
    </row>
    <row r="73" spans="1:18" s="10" customFormat="1" ht="12.75" customHeight="1" x14ac:dyDescent="0.2">
      <c r="A73" s="151"/>
      <c r="B73" s="152" t="s">
        <v>38</v>
      </c>
      <c r="C73" s="153"/>
      <c r="D73" s="151"/>
      <c r="E73" s="154"/>
      <c r="F73" s="92">
        <f>SUM(F14:F72)</f>
        <v>0</v>
      </c>
      <c r="G73" s="76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s="8" customFormat="1" ht="12.75" customHeight="1" x14ac:dyDescent="0.2">
      <c r="A74" s="103"/>
      <c r="B74" s="105"/>
      <c r="C74" s="102"/>
      <c r="D74" s="103"/>
      <c r="E74" s="104"/>
      <c r="F74" s="90"/>
      <c r="G74" s="7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x14ac:dyDescent="0.2">
      <c r="A75" s="155" t="s">
        <v>13</v>
      </c>
      <c r="B75" s="101" t="s">
        <v>12</v>
      </c>
      <c r="C75" s="104"/>
      <c r="D75" s="103"/>
      <c r="E75" s="104"/>
      <c r="F75" s="90"/>
      <c r="G75" s="7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ht="43.5" customHeight="1" thickBot="1" x14ac:dyDescent="0.25">
      <c r="A76" s="106">
        <v>1</v>
      </c>
      <c r="B76" s="156" t="s">
        <v>27</v>
      </c>
      <c r="C76" s="207"/>
      <c r="D76" s="157" t="s">
        <v>57</v>
      </c>
      <c r="E76" s="207"/>
      <c r="F76" s="91"/>
      <c r="G76" s="76"/>
      <c r="H76" s="7"/>
      <c r="I76" s="35"/>
      <c r="J76" s="7"/>
      <c r="K76" s="7"/>
      <c r="L76" s="7"/>
      <c r="M76" s="7"/>
      <c r="N76" s="7"/>
      <c r="O76" s="7"/>
      <c r="P76" s="7"/>
      <c r="Q76" s="7"/>
      <c r="R76" s="7"/>
    </row>
    <row r="77" spans="1:18" s="17" customFormat="1" ht="14.25" thickTop="1" thickBot="1" x14ac:dyDescent="0.25">
      <c r="A77" s="158"/>
      <c r="B77" s="159" t="s">
        <v>26</v>
      </c>
      <c r="C77" s="160"/>
      <c r="D77" s="161"/>
      <c r="E77" s="162"/>
      <c r="F77" s="198">
        <f>SUM(F76:F76)</f>
        <v>0</v>
      </c>
      <c r="G77" s="76"/>
      <c r="H77" s="9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s="19" customFormat="1" ht="14.25" customHeight="1" thickTop="1" thickBot="1" x14ac:dyDescent="0.25">
      <c r="A78" s="163"/>
      <c r="B78" s="164"/>
      <c r="C78" s="165"/>
      <c r="D78" s="138"/>
      <c r="E78" s="166"/>
      <c r="F78" s="199"/>
      <c r="G78" s="63"/>
      <c r="H78" s="7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s="15" customFormat="1" ht="14.25" thickTop="1" thickBot="1" x14ac:dyDescent="0.25">
      <c r="A79" s="167"/>
      <c r="B79" s="168" t="s">
        <v>25</v>
      </c>
      <c r="C79" s="169"/>
      <c r="D79" s="170"/>
      <c r="E79" s="171"/>
      <c r="F79" s="200">
        <f>+F73+F77</f>
        <v>0</v>
      </c>
      <c r="G79" s="64"/>
      <c r="H79" s="20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14" customFormat="1" ht="13.5" thickTop="1" x14ac:dyDescent="0.2">
      <c r="A80" s="158"/>
      <c r="B80" s="159" t="s">
        <v>25</v>
      </c>
      <c r="C80" s="160"/>
      <c r="D80" s="161"/>
      <c r="E80" s="172"/>
      <c r="F80" s="198">
        <f>F79</f>
        <v>0</v>
      </c>
      <c r="G80" s="64"/>
      <c r="H80" s="20"/>
    </row>
    <row r="81" spans="1:28" s="14" customFormat="1" x14ac:dyDescent="0.2">
      <c r="A81" s="173"/>
      <c r="B81" s="164"/>
      <c r="C81" s="165"/>
      <c r="D81" s="138"/>
      <c r="E81" s="174"/>
      <c r="F81" s="199"/>
      <c r="G81" s="63"/>
      <c r="H81" s="20"/>
    </row>
    <row r="82" spans="1:28" s="8" customFormat="1" x14ac:dyDescent="0.2">
      <c r="A82" s="175"/>
      <c r="B82" s="44" t="s">
        <v>14</v>
      </c>
      <c r="C82" s="44"/>
      <c r="D82" s="44"/>
      <c r="E82" s="45"/>
      <c r="F82" s="201"/>
      <c r="G82" s="6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28" s="8" customFormat="1" x14ac:dyDescent="0.2">
      <c r="A83" s="176"/>
      <c r="B83" s="177" t="s">
        <v>16</v>
      </c>
      <c r="C83" s="176">
        <v>0.1</v>
      </c>
      <c r="D83" s="178"/>
      <c r="E83" s="179"/>
      <c r="F83" s="202">
        <f>C83*$F$79</f>
        <v>0</v>
      </c>
      <c r="G83" s="6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28" s="8" customFormat="1" x14ac:dyDescent="0.2">
      <c r="A84" s="176"/>
      <c r="B84" s="177" t="s">
        <v>15</v>
      </c>
      <c r="C84" s="176">
        <v>0.03</v>
      </c>
      <c r="D84" s="178"/>
      <c r="E84" s="179"/>
      <c r="F84" s="202">
        <f>C84*$F$79</f>
        <v>0</v>
      </c>
      <c r="G84" s="6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28" s="8" customFormat="1" x14ac:dyDescent="0.2">
      <c r="A85" s="176"/>
      <c r="B85" s="177" t="s">
        <v>24</v>
      </c>
      <c r="C85" s="176">
        <v>0.04</v>
      </c>
      <c r="D85" s="178"/>
      <c r="E85" s="179"/>
      <c r="F85" s="202">
        <f>C85*$F$79</f>
        <v>0</v>
      </c>
      <c r="G85" s="6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28" s="8" customFormat="1" x14ac:dyDescent="0.2">
      <c r="A86" s="176"/>
      <c r="B86" s="177" t="s">
        <v>11</v>
      </c>
      <c r="C86" s="176">
        <v>0.03</v>
      </c>
      <c r="D86" s="178"/>
      <c r="E86" s="179"/>
      <c r="F86" s="202">
        <f>C86*$F$79</f>
        <v>0</v>
      </c>
      <c r="G86" s="6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28" s="8" customFormat="1" x14ac:dyDescent="0.2">
      <c r="A87" s="176"/>
      <c r="B87" s="177" t="s">
        <v>17</v>
      </c>
      <c r="C87" s="176">
        <v>0.01</v>
      </c>
      <c r="D87" s="178"/>
      <c r="E87" s="179"/>
      <c r="F87" s="202">
        <f>C87*$F$79</f>
        <v>0</v>
      </c>
      <c r="G87" s="6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28" s="8" customFormat="1" x14ac:dyDescent="0.2">
      <c r="A88" s="176"/>
      <c r="B88" s="177" t="s">
        <v>23</v>
      </c>
      <c r="C88" s="176">
        <v>0.18</v>
      </c>
      <c r="D88" s="178"/>
      <c r="E88" s="178"/>
      <c r="F88" s="202">
        <f>C88*F83</f>
        <v>0</v>
      </c>
      <c r="G88" s="6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28" s="8" customFormat="1" x14ac:dyDescent="0.2">
      <c r="A89" s="180"/>
      <c r="B89" s="181" t="s">
        <v>21</v>
      </c>
      <c r="C89" s="182">
        <v>1E-3</v>
      </c>
      <c r="D89" s="183"/>
      <c r="E89" s="178"/>
      <c r="F89" s="202">
        <f>F80*C89</f>
        <v>0</v>
      </c>
      <c r="G89" s="6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28" s="8" customFormat="1" x14ac:dyDescent="0.2">
      <c r="A90" s="180"/>
      <c r="B90" s="184" t="s">
        <v>22</v>
      </c>
      <c r="C90" s="185">
        <v>0.1</v>
      </c>
      <c r="D90" s="183"/>
      <c r="E90" s="178"/>
      <c r="F90" s="202">
        <f>F80*C90</f>
        <v>0</v>
      </c>
      <c r="G90" s="6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8" x14ac:dyDescent="0.25">
      <c r="A91" s="186"/>
      <c r="B91" s="187" t="s">
        <v>39</v>
      </c>
      <c r="C91" s="188">
        <v>1.4999999999999999E-2</v>
      </c>
      <c r="D91" s="189"/>
      <c r="E91" s="190"/>
      <c r="F91" s="203">
        <f>+F80*C91</f>
        <v>0</v>
      </c>
      <c r="G91" s="93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2"/>
    </row>
    <row r="92" spans="1:28" s="8" customFormat="1" ht="25.5" x14ac:dyDescent="0.2">
      <c r="A92" s="180"/>
      <c r="B92" s="191" t="s">
        <v>37</v>
      </c>
      <c r="C92" s="192">
        <v>0.03</v>
      </c>
      <c r="D92" s="183"/>
      <c r="E92" s="178"/>
      <c r="F92" s="202">
        <f>+F80*C92</f>
        <v>0</v>
      </c>
      <c r="G92" s="6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28" s="11" customFormat="1" ht="12.75" customHeight="1" x14ac:dyDescent="0.2">
      <c r="A93" s="193"/>
      <c r="B93" s="46" t="s">
        <v>18</v>
      </c>
      <c r="C93" s="176">
        <v>0.05</v>
      </c>
      <c r="D93" s="194"/>
      <c r="E93" s="195"/>
      <c r="F93" s="43"/>
      <c r="G93" s="67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28" s="23" customFormat="1" x14ac:dyDescent="0.2">
      <c r="A94" s="47"/>
      <c r="B94" s="48" t="s">
        <v>20</v>
      </c>
      <c r="C94" s="49"/>
      <c r="D94" s="50"/>
      <c r="E94" s="49"/>
      <c r="F94" s="204">
        <f>SUM(F83:F93)</f>
        <v>0</v>
      </c>
      <c r="G94" s="6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28" s="8" customFormat="1" ht="9" customHeight="1" x14ac:dyDescent="0.2">
      <c r="A95" s="51"/>
      <c r="B95" s="51"/>
      <c r="C95" s="51"/>
      <c r="D95" s="51"/>
      <c r="E95" s="51"/>
      <c r="F95" s="205"/>
      <c r="G95" s="69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28" s="23" customFormat="1" ht="12.75" customHeight="1" x14ac:dyDescent="0.2">
      <c r="A96" s="52"/>
      <c r="B96" s="53" t="s">
        <v>19</v>
      </c>
      <c r="C96" s="52"/>
      <c r="D96" s="52"/>
      <c r="E96" s="52"/>
      <c r="F96" s="206">
        <f>+F80+F94</f>
        <v>0</v>
      </c>
      <c r="G96" s="7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35" s="27" customFormat="1" x14ac:dyDescent="0.2">
      <c r="A97" s="57"/>
      <c r="B97" s="54"/>
      <c r="C97" s="55"/>
      <c r="D97" s="55"/>
      <c r="E97" s="56"/>
      <c r="F97" s="56"/>
      <c r="G97" s="56"/>
      <c r="H97" s="26"/>
      <c r="I97" s="24"/>
      <c r="J97" s="25"/>
      <c r="K97" s="26"/>
      <c r="L97" s="26"/>
    </row>
    <row r="98" spans="1:35" s="27" customFormat="1" x14ac:dyDescent="0.25">
      <c r="A98" s="209"/>
      <c r="B98" s="210"/>
      <c r="C98" s="210"/>
      <c r="D98" s="210"/>
      <c r="E98" s="210"/>
      <c r="F98" s="210"/>
      <c r="G98" s="78"/>
      <c r="H98" s="26"/>
      <c r="I98" s="24"/>
      <c r="J98" s="25"/>
      <c r="K98" s="26"/>
      <c r="L98" s="26"/>
    </row>
    <row r="99" spans="1:35" s="7" customFormat="1" x14ac:dyDescent="0.2">
      <c r="A99" s="28"/>
      <c r="B99" s="28"/>
      <c r="C99" s="28"/>
      <c r="D99" s="28"/>
      <c r="E99" s="28"/>
      <c r="F99" s="29"/>
      <c r="G99" s="29"/>
      <c r="J99" s="30"/>
      <c r="K99" s="30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s="7" customFormat="1" x14ac:dyDescent="0.2">
      <c r="A100" s="31"/>
      <c r="B100" s="32"/>
      <c r="C100" s="21"/>
      <c r="D100" s="21"/>
      <c r="E100" s="21"/>
      <c r="F100" s="29"/>
      <c r="G100" s="29"/>
      <c r="J100" s="30"/>
      <c r="K100" s="30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s="7" customFormat="1" x14ac:dyDescent="0.2">
      <c r="A101" s="31"/>
      <c r="B101" s="32"/>
      <c r="C101" s="21"/>
      <c r="D101" s="21"/>
      <c r="E101" s="21"/>
      <c r="F101" s="29"/>
      <c r="G101" s="29"/>
      <c r="J101" s="30"/>
      <c r="K101" s="30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</sheetData>
  <sheetProtection algorithmName="SHA-512" hashValue="rn08m52q8IO2Y1SV6ME/J9y4REdQlikREHhjvssy4wxd3s87P68Av6X1H52ozfKkBAEjst6nF7/8tKO23iLAYw==" saltValue="uB3T3ieV8ETBhYA+gfFYlw==" spinCount="100000" sheet="1" objects="1" scenarios="1"/>
  <mergeCells count="7">
    <mergeCell ref="B7:F7"/>
    <mergeCell ref="A98:F98"/>
    <mergeCell ref="A1:F1"/>
    <mergeCell ref="A2:F2"/>
    <mergeCell ref="A3:F3"/>
    <mergeCell ref="A4:F4"/>
    <mergeCell ref="A5:F5"/>
  </mergeCells>
  <printOptions horizontalCentered="1"/>
  <pageMargins left="0.19685039370078741" right="0.19685039370078741" top="0.19685039370078741" bottom="0.19685039370078741" header="0.19685039370078741" footer="0.19685039370078741"/>
  <pageSetup scale="95" orientation="portrait" horizontalDpi="4294967295" verticalDpi="4294967295" r:id="rId1"/>
  <headerFooter alignWithMargins="0">
    <oddFooter>&amp;C&amp;6Página &amp;P de &amp;N</oddFooter>
  </headerFooter>
  <rowBreaks count="2" manualBreakCount="2">
    <brk id="47" max="5" man="1"/>
    <brk id="79" max="5" man="1"/>
  </rowBreaks>
  <ignoredErrors>
    <ignoredError sqref="F46:F69 F14:F40 F84:F92 F94:F96 F42:F45 F77:F82 F71:F7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-17</vt:lpstr>
      <vt:lpstr>'LOTE -17'!Área_de_impresión</vt:lpstr>
      <vt:lpstr>'LOTE -17'!Títulos_a_imprimir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Aysha Annette Piña Zarzuela</cp:lastModifiedBy>
  <cp:lastPrinted>2020-11-17T15:56:24Z</cp:lastPrinted>
  <dcterms:created xsi:type="dcterms:W3CDTF">2018-05-23T14:28:08Z</dcterms:created>
  <dcterms:modified xsi:type="dcterms:W3CDTF">2020-11-23T14:25:26Z</dcterms:modified>
</cp:coreProperties>
</file>