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PRES. 153 ult " sheetId="8" r:id="rId1"/>
  </sheets>
  <definedNames>
    <definedName name="_xlnm._FilterDatabase" localSheetId="0" hidden="1">'PRES. 153 ult '!$A$11:$F$109</definedName>
    <definedName name="_xlnm.Print_Area" localSheetId="0">'PRES. 153 ult '!$A$1:$F$133</definedName>
    <definedName name="_xlnm.Print_Titles" localSheetId="0">'PRES. 153 ult '!$1:$11</definedName>
  </definedNames>
  <calcPr calcId="162913"/>
</workbook>
</file>

<file path=xl/calcChain.xml><?xml version="1.0" encoding="utf-8"?>
<calcChain xmlns="http://schemas.openxmlformats.org/spreadsheetml/2006/main">
  <c r="F111" i="8" l="1"/>
  <c r="F55" i="8" l="1"/>
  <c r="F113" i="8" l="1"/>
  <c r="F106" i="8"/>
  <c r="F104" i="8"/>
  <c r="F102" i="8"/>
  <c r="F101" i="8"/>
  <c r="F100" i="8"/>
  <c r="F99" i="8"/>
  <c r="F98" i="8"/>
  <c r="F97" i="8"/>
  <c r="F96" i="8"/>
  <c r="F93" i="8"/>
  <c r="F92" i="8"/>
  <c r="F90" i="8"/>
  <c r="F89" i="8"/>
  <c r="F88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4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5" i="8"/>
  <c r="F36" i="8"/>
  <c r="F34" i="8"/>
  <c r="F31" i="8"/>
  <c r="F30" i="8"/>
  <c r="F29" i="8"/>
  <c r="F26" i="8"/>
  <c r="F25" i="8"/>
  <c r="F24" i="8"/>
  <c r="F21" i="8"/>
  <c r="F20" i="8"/>
  <c r="F19" i="8"/>
  <c r="F18" i="8"/>
  <c r="F15" i="8"/>
  <c r="F107" i="8" l="1"/>
  <c r="F115" i="8" s="1"/>
  <c r="F116" i="8" s="1"/>
  <c r="F123" i="8" l="1"/>
  <c r="F129" i="8"/>
  <c r="F119" i="8"/>
  <c r="F125" i="8" s="1"/>
  <c r="F120" i="8"/>
  <c r="F126" i="8"/>
  <c r="F128" i="8"/>
  <c r="F121" i="8"/>
  <c r="F124" i="8"/>
  <c r="F127" i="8"/>
  <c r="F130" i="8"/>
  <c r="F122" i="8"/>
  <c r="F131" i="8" l="1"/>
  <c r="F133" i="8" s="1"/>
  <c r="A21" i="8" l="1"/>
  <c r="A18" i="8"/>
</calcChain>
</file>

<file path=xl/sharedStrings.xml><?xml version="1.0" encoding="utf-8"?>
<sst xmlns="http://schemas.openxmlformats.org/spreadsheetml/2006/main" count="185" uniqueCount="108">
  <si>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</si>
  <si>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</si>
  <si>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</si>
  <si>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</si>
  <si>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</si>
  <si>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</si>
  <si>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</si>
  <si>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</si>
  <si>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</si>
  <si>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M2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</si>
  <si>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</si>
  <si>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</si>
  <si>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</si>
  <si>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</si>
  <si>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</si>
  <si>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</si>
  <si>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</si>
  <si>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</si>
  <si>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P.A</t>
  </si>
  <si>
    <t>PRUEBA HIDROSTATICA</t>
  </si>
  <si>
    <t xml:space="preserve">REPLANTEO </t>
  </si>
  <si>
    <t>TUBERIA Ø3" PVC (SDR-26 C/J.G.) + 2% DE PERDIDA POR CAMPANA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</si>
  <si>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</si>
  <si>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</si>
  <si>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</si>
  <si>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</si>
  <si>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</si>
  <si>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</si>
  <si>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>ANCLAJE DE H.S.</t>
  </si>
  <si>
    <t>TUBERIA Ø6" PVC (SDR-26 C/J.G.) + 3% DE PERDIDA POR CAMPANA</t>
  </si>
  <si>
    <t xml:space="preserve">SUMINISTRO Y COLOCACION DE PIEZAS ESPECIALES </t>
  </si>
  <si>
    <t>BOTE DE MATERIAL C/CAMON D= 5 KM (SUJETO A CUANTIFICACION DEL SUPERVISOR)</t>
  </si>
  <si>
    <t>SUMINISTRO Y COLOCACION DE VALVULAS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</si>
  <si>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</si>
  <si>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</si>
  <si>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</si>
  <si>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</si>
  <si>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</si>
  <si>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</si>
  <si>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</si>
  <si>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</si>
  <si>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CEMENTO SOLVENTE Y TEFLON</t>
  </si>
  <si>
    <t>PEDESTAL H.S (0.80 X 0.15)</t>
  </si>
  <si>
    <t>EXCAVACION Y TAPADO</t>
  </si>
  <si>
    <t>MANO DE OBRA PLOMERO</t>
  </si>
  <si>
    <t>TUBERIA DE POLIETILENO DE ALTA DENSIDAD Ø1/2" INTERNO L=6.00M (PROMEDIO)</t>
  </si>
  <si>
    <t>ADAPTADOR  HEMBRA Ø1/2" ROSCADO A MANGUERA</t>
  </si>
  <si>
    <t xml:space="preserve">CAJA DE ACOMETIDA PLASTICA EN POLIETILENO 10" </t>
  </si>
  <si>
    <t>TUBERIA Ø1/2" SCH-40 PVC LONGITUD PROMEDIO</t>
  </si>
  <si>
    <t>LLAVE DE PASO DE Ø1/2"</t>
  </si>
  <si>
    <t xml:space="preserve">P.A 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</si>
  <si>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</si>
  <si>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</si>
  <si>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 xml:space="preserve">REMOCION DE CARPETA ASFALTICA 2" </t>
  </si>
  <si>
    <t xml:space="preserve">SUMINISTRO Y COLOCACION MATERIAL DE BASE </t>
  </si>
  <si>
    <t>COMPACTACION MATERIAL DE BASE EN CAPA DE 0.20</t>
  </si>
  <si>
    <t>BOTE DE MATERIAL RELLENO Y ASFALTICO C/CAMION D = 5 KM</t>
  </si>
  <si>
    <t>TRANSPORTE DE ASFALTO (DIST. APROX. = 50 KM)</t>
  </si>
  <si>
    <t>CORTE DE ASFALTO  E= 2"</t>
  </si>
  <si>
    <t>M3/KM</t>
  </si>
  <si>
    <t>SEGUROS,POLIZA Y FINANZA</t>
  </si>
  <si>
    <t>GASTOS  ADMINISTRATIVOS</t>
  </si>
  <si>
    <t>LEY 3-86</t>
  </si>
  <si>
    <t>ITBIS 07-2007</t>
  </si>
  <si>
    <t xml:space="preserve">CODIA </t>
  </si>
  <si>
    <t>IMPREVISTOS</t>
  </si>
  <si>
    <t xml:space="preserve">MANTENIMIENTO Y OPERACION SISTEMA </t>
  </si>
  <si>
    <t>ESTUDIOS ( SOCIALES, AMBIENTALES, GEOTECNICO, TOPOGRAFICO, DE CALIDAD)</t>
  </si>
  <si>
    <t xml:space="preserve">TOTAL A CONTRATAR  RD$ </t>
  </si>
  <si>
    <t>SUB-TOTAL GENERAL</t>
  </si>
  <si>
    <t xml:space="preserve">JUNTAS  MECANICAS TIPO DRESSER DE Ø6" </t>
  </si>
  <si>
    <t>TEE DE Ø6" X Ø3" ACERO SCH-40 CON PROTECCION ANTICORROSIVA</t>
  </si>
  <si>
    <t>CRUZ DE Ø6" X Ø3" ACERO SCH-40 CON PROTECCION ANTICORROSIVA</t>
  </si>
  <si>
    <t>ANCLAJE H.S.</t>
  </si>
  <si>
    <t>NIPLE  DE Ø6"  ACERO SCH-40 CON PROTECCION ANTICORROSIVA</t>
  </si>
  <si>
    <t xml:space="preserve">JUNTAS  MECANICAS TIPO DRESSER DE Ø3" </t>
  </si>
  <si>
    <t xml:space="preserve">CODO Ø3"x 45º ACERO SCH-80 CON PROTECCION ANTICORROSIVA </t>
  </si>
  <si>
    <t xml:space="preserve">CODO Ø3"x 90º  ACERO SCH-80 CON PROTECCION ANTICORROSIVA </t>
  </si>
  <si>
    <t xml:space="preserve">TAPON Ø3" ACERO SCH-80 CON PROTECCION ANTICORROSIVA </t>
  </si>
  <si>
    <t xml:space="preserve">   ZONA : IV</t>
  </si>
  <si>
    <t>Ubicación: PROVINCIA  SANTO DOMINGO - MONTE PLATA</t>
  </si>
  <si>
    <t>A</t>
  </si>
  <si>
    <t>SUB-TOTAL FASE A</t>
  </si>
  <si>
    <t>ACERA PERIMETRAL 0.80 M</t>
  </si>
  <si>
    <t xml:space="preserve">CONTEN </t>
  </si>
  <si>
    <t xml:space="preserve">CODO Ø3"x 22º ACERO SCH-80 CON PROTECCION ANTICORROSIVA </t>
  </si>
  <si>
    <t>TUBERIA Ø4" PVC (SDR-26 C/J.G.) + 2% DE PERDIDA POR CAMPANA</t>
  </si>
  <si>
    <t xml:space="preserve">TEE DE Ø3" X Ø3" ACERO SCH-80 CON PROTECCION ANTICORROSIVA </t>
  </si>
  <si>
    <t>VALVULA DE COMPUERTA DE Ø3¨ PLATILLADA (INC. 2 JUNTAS DE GOMA, 2 NIPLE PLATILLADOS, 2 JUNTAS MECANICAS TIPO DRESSER Y 2 PARES DE TORNILLOS)</t>
  </si>
  <si>
    <t xml:space="preserve">CODO Ø6"x45º ACERO SCH-40 CON PROTECCION ANTICORROSIVA </t>
  </si>
  <si>
    <t>TEE DE Ø4" X Ø3" ACERO SCH-80 CON PROTECCION ANTICORROSIVA</t>
  </si>
  <si>
    <t>ACOMETIDAS RURALES (364 U)</t>
  </si>
  <si>
    <t>PAVIMENTO (272 M)</t>
  </si>
  <si>
    <t>ACOMETIDAS URBANAS (15 U)</t>
  </si>
  <si>
    <t>MES</t>
  </si>
  <si>
    <t>TEE DE Ø6" X Ø6" ACERO SCH-40 CON PROTECCION ANTICORROSIVA</t>
  </si>
  <si>
    <t>NIPLE  DE Ø4"  ACERO SCH-80 CON PROTECCION ANTICORROSIVA</t>
  </si>
  <si>
    <t>NIPLE  DE Ø3" X Ø 12" ACERO SCH-80 CON PROTECCION ANTICORROSIVA</t>
  </si>
  <si>
    <t>REDUCCION  DE Ø6" X Ø4" ACERO SCH-40 CON PROTECCION ANTICORROSIVA</t>
  </si>
  <si>
    <t>CRUZ DE Ø3" X Ø3" ACERO SCH-80 CON PROTECCION ANTICORROSIVA</t>
  </si>
  <si>
    <t>RELLENO  COMPACTADO  C/COMPACTADOR MECANICO EN CAPAS 0.20</t>
  </si>
  <si>
    <t>VALVULA CHECK 1/2" DE BRONCE</t>
  </si>
  <si>
    <t>LIMPIEZA FINAL</t>
  </si>
  <si>
    <t>TAPON HEMBRA Ø1/2" PVC</t>
  </si>
  <si>
    <t xml:space="preserve">REPOSICION CARPETA ASFALTICA+25%DESP. (E = 0.05 M) </t>
  </si>
  <si>
    <t>RED DE DISTRIBICION COMUNIDADES LOS RIELES  Y  PRIMERA PARTE DE GUANUMA ESTACION ( 1 + 600 A 2 + 680 ) Y (2 + 680 A 2 + 920)</t>
  </si>
  <si>
    <t>CAJA TELESCOPICA</t>
  </si>
  <si>
    <t>Obra:  REDES LOS RIELES Y PRIMERA PARTE  GUANUMA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</si>
</sst>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General_)"/>
    <numFmt numFmtId="170" formatCode="_-* #,##0.00_-;\-* #,##0.00_-;_-* &quot;-&quot;??_-;_-@_-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(* #,##0.0_);_(* \(#,##0.0\);_(* &quot;-&quot;??_);_(@_)"/>
    <numFmt numFmtId="176" formatCode="0.00_)"/>
    <numFmt numFmtId="177" formatCode="0.0_)"/>
    <numFmt numFmtId="178" formatCode="#,##0;\-#,##0"/>
    <numFmt numFmtId="179" formatCode="#,##0.00_ ;\-#,##0.0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M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176" fontId="5" fillId="0" borderId="0"/>
    <xf numFmtId="0" fontId="3" fillId="0" borderId="0"/>
    <xf numFmtId="164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39" fontId="18" fillId="0" borderId="0"/>
  </cellStyleXfs>
  <cellXfs count="218">
    <xf numFmtId="0" fontId="0" fillId="0" borderId="0" xfId="0"/>
    <xf numFmtId="4" fontId="9" fillId="2" borderId="3" xfId="22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12" fillId="0" borderId="0" xfId="0" applyFont="1" applyAlignment="1">
      <alignment vertical="center"/>
    </xf>
    <xf numFmtId="165" fontId="3" fillId="2" borderId="3" xfId="1" applyFont="1" applyFill="1" applyBorder="1" applyAlignment="1" applyProtection="1">
      <alignment vertical="center"/>
      <protection locked="0"/>
    </xf>
    <xf numFmtId="165" fontId="2" fillId="2" borderId="3" xfId="1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3" fillId="2" borderId="0" xfId="1" applyFont="1" applyFill="1" applyBorder="1" applyAlignment="1">
      <alignment horizontal="center" vertical="center"/>
    </xf>
    <xf numFmtId="165" fontId="13" fillId="2" borderId="0" xfId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horizontal="center" vertical="center"/>
    </xf>
    <xf numFmtId="40" fontId="3" fillId="2" borderId="3" xfId="25" applyNumberFormat="1" applyFont="1" applyFill="1" applyBorder="1" applyAlignment="1" applyProtection="1">
      <alignment vertical="center"/>
      <protection locked="0"/>
    </xf>
    <xf numFmtId="165" fontId="3" fillId="2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Alignment="1">
      <alignment vertical="center"/>
    </xf>
    <xf numFmtId="0" fontId="11" fillId="2" borderId="0" xfId="42" applyFont="1" applyFill="1" applyAlignment="1">
      <alignment vertical="top"/>
    </xf>
    <xf numFmtId="175" fontId="15" fillId="2" borderId="2" xfId="15" applyNumberFormat="1" applyFont="1" applyFill="1" applyBorder="1" applyAlignment="1" applyProtection="1">
      <alignment horizontal="right" vertical="center"/>
    </xf>
    <xf numFmtId="43" fontId="3" fillId="2" borderId="0" xfId="31" applyFont="1" applyFill="1"/>
    <xf numFmtId="175" fontId="15" fillId="2" borderId="3" xfId="15" applyNumberFormat="1" applyFont="1" applyFill="1" applyBorder="1" applyAlignment="1" applyProtection="1">
      <alignment horizontal="right" vertical="center"/>
    </xf>
    <xf numFmtId="43" fontId="3" fillId="0" borderId="0" xfId="31" applyFont="1" applyFill="1"/>
    <xf numFmtId="0" fontId="3" fillId="0" borderId="0" xfId="0" applyFont="1" applyFill="1" applyBorder="1"/>
    <xf numFmtId="0" fontId="3" fillId="0" borderId="0" xfId="0" applyFont="1" applyFill="1"/>
    <xf numFmtId="39" fontId="3" fillId="2" borderId="0" xfId="26" applyFont="1" applyFill="1" applyBorder="1" applyAlignment="1">
      <alignment horizontal="right" vertical="top"/>
    </xf>
    <xf numFmtId="39" fontId="3" fillId="2" borderId="0" xfId="26" applyFont="1" applyFill="1" applyBorder="1" applyAlignment="1">
      <alignment horizontal="right" vertical="top" wrapText="1"/>
    </xf>
    <xf numFmtId="175" fontId="15" fillId="3" borderId="1" xfId="15" applyNumberFormat="1" applyFont="1" applyFill="1" applyBorder="1" applyAlignment="1" applyProtection="1">
      <alignment horizontal="right" vertical="center"/>
    </xf>
    <xf numFmtId="175" fontId="15" fillId="3" borderId="4" xfId="15" applyNumberFormat="1" applyFont="1" applyFill="1" applyBorder="1" applyAlignment="1" applyProtection="1">
      <alignment horizontal="right" vertical="center"/>
    </xf>
    <xf numFmtId="165" fontId="2" fillId="3" borderId="3" xfId="1" applyFont="1" applyFill="1" applyBorder="1" applyAlignment="1" applyProtection="1">
      <alignment vertical="center"/>
      <protection locked="0"/>
    </xf>
    <xf numFmtId="178" fontId="3" fillId="2" borderId="3" xfId="0" applyNumberFormat="1" applyFont="1" applyFill="1" applyBorder="1" applyAlignment="1" applyProtection="1">
      <alignment vertical="top" wrapText="1"/>
    </xf>
    <xf numFmtId="166" fontId="2" fillId="2" borderId="0" xfId="17" applyNumberFormat="1" applyFont="1" applyFill="1" applyBorder="1" applyAlignment="1">
      <alignment wrapText="1"/>
    </xf>
    <xf numFmtId="0" fontId="17" fillId="2" borderId="0" xfId="0" applyFont="1" applyFill="1" applyBorder="1" applyAlignment="1"/>
    <xf numFmtId="0" fontId="17" fillId="2" borderId="0" xfId="0" applyFont="1" applyFill="1" applyAlignment="1"/>
    <xf numFmtId="165" fontId="13" fillId="0" borderId="0" xfId="0" applyNumberFormat="1" applyFont="1" applyAlignment="1">
      <alignment vertical="center"/>
    </xf>
    <xf numFmtId="4" fontId="3" fillId="2" borderId="3" xfId="16" applyNumberFormat="1" applyFont="1" applyFill="1" applyBorder="1" applyAlignment="1" applyProtection="1">
      <alignment vertical="center"/>
    </xf>
    <xf numFmtId="43" fontId="3" fillId="2" borderId="3" xfId="12" applyFont="1" applyFill="1" applyBorder="1" applyAlignment="1" applyProtection="1">
      <alignment vertical="center"/>
      <protection locked="0"/>
    </xf>
    <xf numFmtId="170" fontId="3" fillId="0" borderId="0" xfId="0" applyNumberFormat="1" applyFont="1" applyFill="1" applyBorder="1"/>
    <xf numFmtId="170" fontId="3" fillId="0" borderId="0" xfId="0" applyNumberFormat="1" applyFont="1" applyFill="1"/>
    <xf numFmtId="43" fontId="2" fillId="0" borderId="0" xfId="0" applyNumberFormat="1" applyFont="1" applyFill="1"/>
    <xf numFmtId="0" fontId="2" fillId="2" borderId="0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wrapText="1"/>
    </xf>
    <xf numFmtId="165" fontId="12" fillId="2" borderId="0" xfId="0" applyNumberFormat="1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4" fontId="12" fillId="2" borderId="0" xfId="0" applyNumberFormat="1" applyFont="1" applyFill="1" applyAlignment="1">
      <alignment vertical="center"/>
    </xf>
    <xf numFmtId="166" fontId="3" fillId="2" borderId="1" xfId="21" applyNumberFormat="1" applyFill="1" applyBorder="1"/>
    <xf numFmtId="0" fontId="3" fillId="2" borderId="0" xfId="6" applyFont="1" applyFill="1" applyAlignment="1">
      <alignment vertical="top"/>
    </xf>
    <xf numFmtId="0" fontId="13" fillId="2" borderId="0" xfId="6" applyFont="1" applyFill="1" applyAlignment="1">
      <alignment vertical="top"/>
    </xf>
    <xf numFmtId="4" fontId="3" fillId="2" borderId="0" xfId="6" applyNumberFormat="1" applyFont="1" applyFill="1" applyAlignment="1">
      <alignment vertical="top"/>
    </xf>
    <xf numFmtId="4" fontId="3" fillId="2" borderId="3" xfId="3" applyNumberFormat="1" applyFont="1" applyFill="1" applyBorder="1" applyAlignment="1"/>
    <xf numFmtId="0" fontId="9" fillId="2" borderId="0" xfId="0" applyFont="1" applyFill="1"/>
    <xf numFmtId="0" fontId="13" fillId="2" borderId="0" xfId="0" applyFont="1" applyFill="1"/>
    <xf numFmtId="2" fontId="13" fillId="2" borderId="0" xfId="0" applyNumberFormat="1" applyFont="1" applyFill="1"/>
    <xf numFmtId="0" fontId="7" fillId="2" borderId="0" xfId="0" applyFont="1" applyFill="1"/>
    <xf numFmtId="43" fontId="3" fillId="2" borderId="0" xfId="16" applyFont="1" applyFill="1" applyBorder="1" applyAlignment="1"/>
    <xf numFmtId="165" fontId="3" fillId="2" borderId="0" xfId="0" applyNumberFormat="1" applyFont="1" applyFill="1" applyAlignment="1">
      <alignment vertical="center"/>
    </xf>
    <xf numFmtId="2" fontId="3" fillId="2" borderId="3" xfId="1" applyNumberFormat="1" applyFont="1" applyFill="1" applyBorder="1" applyAlignment="1" applyProtection="1">
      <alignment vertical="center" wrapText="1"/>
      <protection locked="0"/>
    </xf>
    <xf numFmtId="165" fontId="3" fillId="2" borderId="4" xfId="1" applyFont="1" applyFill="1" applyBorder="1" applyAlignment="1" applyProtection="1">
      <alignment vertical="center"/>
      <protection locked="0"/>
    </xf>
    <xf numFmtId="172" fontId="2" fillId="3" borderId="2" xfId="1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165" fontId="2" fillId="3" borderId="2" xfId="1" applyFont="1" applyFill="1" applyBorder="1" applyAlignment="1" applyProtection="1">
      <alignment horizontal="center" vertical="center"/>
    </xf>
    <xf numFmtId="172" fontId="3" fillId="2" borderId="2" xfId="1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165" fontId="3" fillId="2" borderId="2" xfId="1" applyFont="1" applyFill="1" applyBorder="1" applyAlignment="1" applyProtection="1">
      <alignment horizontal="center" vertical="center"/>
    </xf>
    <xf numFmtId="165" fontId="3" fillId="2" borderId="2" xfId="1" applyFont="1" applyFill="1" applyBorder="1" applyAlignment="1" applyProtection="1">
      <alignment vertical="center"/>
    </xf>
    <xf numFmtId="172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165" fontId="3" fillId="2" borderId="3" xfId="1" applyFont="1" applyFill="1" applyBorder="1" applyAlignment="1" applyProtection="1">
      <alignment vertical="center"/>
    </xf>
    <xf numFmtId="2" fontId="3" fillId="2" borderId="3" xfId="1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173" fontId="3" fillId="2" borderId="3" xfId="1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vertical="center" wrapText="1"/>
    </xf>
    <xf numFmtId="172" fontId="3" fillId="2" borderId="3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165" fontId="6" fillId="2" borderId="3" xfId="1" applyFont="1" applyFill="1" applyBorder="1" applyAlignment="1" applyProtection="1">
      <alignment vertical="center"/>
    </xf>
    <xf numFmtId="173" fontId="2" fillId="2" borderId="3" xfId="1" applyNumberFormat="1" applyFont="1" applyFill="1" applyBorder="1" applyAlignment="1" applyProtection="1">
      <alignment horizontal="center" vertical="center"/>
    </xf>
    <xf numFmtId="0" fontId="2" fillId="2" borderId="3" xfId="11" applyFont="1" applyFill="1" applyBorder="1" applyAlignment="1" applyProtection="1">
      <alignment vertical="center"/>
    </xf>
    <xf numFmtId="0" fontId="3" fillId="2" borderId="3" xfId="10" applyFont="1" applyFill="1" applyBorder="1" applyAlignment="1" applyProtection="1">
      <alignment vertical="center" wrapText="1"/>
    </xf>
    <xf numFmtId="0" fontId="3" fillId="2" borderId="3" xfId="11" applyFont="1" applyFill="1" applyBorder="1" applyAlignment="1" applyProtection="1">
      <alignment vertical="center" wrapText="1"/>
    </xf>
    <xf numFmtId="172" fontId="3" fillId="2" borderId="3" xfId="1" applyNumberFormat="1" applyFont="1" applyFill="1" applyBorder="1" applyAlignment="1" applyProtection="1">
      <alignment horizontal="center" vertical="center" wrapText="1"/>
    </xf>
    <xf numFmtId="172" fontId="3" fillId="2" borderId="3" xfId="1" applyNumberFormat="1" applyFont="1" applyFill="1" applyBorder="1" applyAlignment="1" applyProtection="1">
      <alignment horizontal="right" vertical="center"/>
    </xf>
    <xf numFmtId="173" fontId="2" fillId="2" borderId="3" xfId="12" applyNumberFormat="1" applyFont="1" applyFill="1" applyBorder="1" applyAlignment="1" applyProtection="1">
      <alignment horizontal="center" vertical="center"/>
    </xf>
    <xf numFmtId="43" fontId="3" fillId="2" borderId="3" xfId="12" applyFont="1" applyFill="1" applyBorder="1" applyAlignment="1" applyProtection="1">
      <alignment vertical="center"/>
    </xf>
    <xf numFmtId="2" fontId="3" fillId="2" borderId="3" xfId="12" applyNumberFormat="1" applyFont="1" applyFill="1" applyBorder="1" applyAlignment="1" applyProtection="1">
      <alignment horizontal="center" vertical="center"/>
    </xf>
    <xf numFmtId="172" fontId="3" fillId="2" borderId="3" xfId="12" applyNumberFormat="1" applyFont="1" applyFill="1" applyBorder="1" applyAlignment="1" applyProtection="1">
      <alignment horizontal="center" vertical="center"/>
    </xf>
    <xf numFmtId="165" fontId="3" fillId="2" borderId="3" xfId="12" applyNumberFormat="1" applyFont="1" applyFill="1" applyBorder="1" applyAlignment="1" applyProtection="1">
      <alignment horizontal="center" vertical="center"/>
    </xf>
    <xf numFmtId="165" fontId="3" fillId="2" borderId="4" xfId="12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vertical="center" wrapText="1"/>
    </xf>
    <xf numFmtId="43" fontId="3" fillId="2" borderId="4" xfId="12" applyFont="1" applyFill="1" applyBorder="1" applyAlignment="1" applyProtection="1">
      <alignment vertical="center"/>
    </xf>
    <xf numFmtId="2" fontId="3" fillId="2" borderId="4" xfId="12" applyNumberFormat="1" applyFont="1" applyFill="1" applyBorder="1" applyAlignment="1" applyProtection="1">
      <alignment horizontal="center" vertical="center"/>
    </xf>
    <xf numFmtId="165" fontId="3" fillId="2" borderId="4" xfId="1" applyFont="1" applyFill="1" applyBorder="1" applyAlignment="1" applyProtection="1">
      <alignment vertical="center"/>
    </xf>
    <xf numFmtId="165" fontId="3" fillId="2" borderId="3" xfId="1" applyFont="1" applyFill="1" applyBorder="1" applyAlignment="1" applyProtection="1">
      <alignment horizontal="right" vertical="center"/>
    </xf>
    <xf numFmtId="172" fontId="3" fillId="2" borderId="3" xfId="1" applyNumberFormat="1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horizontal="left" vertical="center" wrapText="1"/>
    </xf>
    <xf numFmtId="37" fontId="2" fillId="2" borderId="3" xfId="0" applyNumberFormat="1" applyFont="1" applyFill="1" applyBorder="1" applyAlignment="1" applyProtection="1">
      <alignment horizontal="right" vertical="center"/>
    </xf>
    <xf numFmtId="0" fontId="2" fillId="2" borderId="3" xfId="41" applyFont="1" applyFill="1" applyBorder="1" applyAlignment="1" applyProtection="1">
      <alignment vertical="top" wrapText="1"/>
    </xf>
    <xf numFmtId="4" fontId="3" fillId="2" borderId="3" xfId="12" applyNumberFormat="1" applyFont="1" applyFill="1" applyBorder="1" applyAlignment="1" applyProtection="1">
      <alignment vertical="center"/>
    </xf>
    <xf numFmtId="4" fontId="3" fillId="2" borderId="3" xfId="12" applyNumberFormat="1" applyFont="1" applyFill="1" applyBorder="1" applyAlignment="1" applyProtection="1">
      <alignment horizontal="center" vertical="center"/>
    </xf>
    <xf numFmtId="4" fontId="9" fillId="2" borderId="3" xfId="12" applyNumberFormat="1" applyFont="1" applyFill="1" applyBorder="1" applyAlignment="1" applyProtection="1">
      <alignment vertical="center"/>
    </xf>
    <xf numFmtId="174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left"/>
    </xf>
    <xf numFmtId="4" fontId="3" fillId="2" borderId="3" xfId="0" applyNumberFormat="1" applyFont="1" applyFill="1" applyBorder="1" applyAlignment="1" applyProtection="1">
      <alignment vertical="top" wrapText="1"/>
    </xf>
    <xf numFmtId="166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left" vertical="justify"/>
    </xf>
    <xf numFmtId="4" fontId="3" fillId="2" borderId="3" xfId="0" applyNumberFormat="1" applyFont="1" applyFill="1" applyBorder="1" applyAlignment="1" applyProtection="1">
      <alignment vertical="center" wrapText="1"/>
    </xf>
    <xf numFmtId="166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wrapText="1"/>
    </xf>
    <xf numFmtId="39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0" fontId="3" fillId="2" borderId="3" xfId="43" applyFont="1" applyFill="1" applyBorder="1" applyAlignment="1" applyProtection="1">
      <alignment horizontal="right"/>
    </xf>
    <xf numFmtId="0" fontId="3" fillId="2" borderId="3" xfId="43" applyFont="1" applyFill="1" applyBorder="1" applyAlignment="1" applyProtection="1">
      <alignment horizontal="left"/>
    </xf>
    <xf numFmtId="4" fontId="3" fillId="2" borderId="3" xfId="43" applyNumberFormat="1" applyFont="1" applyFill="1" applyBorder="1" applyAlignment="1" applyProtection="1">
      <alignment horizontal="center" vertical="center"/>
    </xf>
    <xf numFmtId="3" fontId="3" fillId="2" borderId="3" xfId="43" applyNumberFormat="1" applyFont="1" applyFill="1" applyBorder="1" applyAlignment="1" applyProtection="1">
      <alignment horizontal="center" vertical="center"/>
    </xf>
    <xf numFmtId="4" fontId="3" fillId="2" borderId="3" xfId="44" applyNumberFormat="1" applyFont="1" applyFill="1" applyBorder="1" applyProtection="1"/>
    <xf numFmtId="4" fontId="9" fillId="2" borderId="3" xfId="12" applyNumberFormat="1" applyFont="1" applyFill="1" applyBorder="1" applyAlignment="1" applyProtection="1">
      <alignment horizontal="center" vertical="center"/>
    </xf>
    <xf numFmtId="174" fontId="3" fillId="2" borderId="3" xfId="0" applyNumberFormat="1" applyFont="1" applyFill="1" applyBorder="1" applyAlignment="1" applyProtection="1">
      <alignment horizontal="right" vertical="top"/>
    </xf>
    <xf numFmtId="39" fontId="3" fillId="2" borderId="3" xfId="0" applyNumberFormat="1" applyFont="1" applyFill="1" applyBorder="1" applyAlignment="1" applyProtection="1">
      <alignment horizontal="right" vertical="top"/>
    </xf>
    <xf numFmtId="0" fontId="2" fillId="2" borderId="3" xfId="0" applyFont="1" applyFill="1" applyBorder="1" applyAlignment="1" applyProtection="1">
      <alignment horizontal="left" vertical="center" wrapText="1"/>
    </xf>
    <xf numFmtId="172" fontId="3" fillId="2" borderId="4" xfId="1" applyNumberFormat="1" applyFont="1" applyFill="1" applyBorder="1" applyAlignment="1" applyProtection="1">
      <alignment horizontal="right" vertical="center"/>
    </xf>
    <xf numFmtId="165" fontId="3" fillId="2" borderId="4" xfId="1" applyFont="1" applyFill="1" applyBorder="1" applyAlignment="1" applyProtection="1">
      <alignment horizontal="right" vertical="top" wrapText="1"/>
    </xf>
    <xf numFmtId="2" fontId="3" fillId="2" borderId="4" xfId="1" applyNumberFormat="1" applyFont="1" applyFill="1" applyBorder="1" applyAlignment="1" applyProtection="1">
      <alignment horizontal="center" vertical="center"/>
    </xf>
    <xf numFmtId="165" fontId="3" fillId="2" borderId="3" xfId="1" applyFont="1" applyFill="1" applyBorder="1" applyAlignment="1" applyProtection="1">
      <alignment horizontal="right" vertical="top" wrapText="1"/>
    </xf>
    <xf numFmtId="172" fontId="6" fillId="2" borderId="3" xfId="1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vertical="center" wrapText="1"/>
    </xf>
    <xf numFmtId="165" fontId="3" fillId="2" borderId="3" xfId="1" applyFont="1" applyFill="1" applyBorder="1" applyAlignment="1" applyProtection="1">
      <alignment horizontal="center" vertical="center" wrapText="1"/>
    </xf>
    <xf numFmtId="39" fontId="3" fillId="2" borderId="3" xfId="53" applyFont="1" applyFill="1" applyBorder="1" applyAlignment="1" applyProtection="1">
      <alignment horizontal="left"/>
    </xf>
    <xf numFmtId="166" fontId="3" fillId="2" borderId="3" xfId="53" applyNumberFormat="1" applyFont="1" applyFill="1" applyBorder="1" applyAlignment="1" applyProtection="1">
      <alignment horizontal="right" vertical="top" wrapText="1"/>
    </xf>
    <xf numFmtId="166" fontId="3" fillId="2" borderId="3" xfId="53" applyNumberFormat="1" applyFont="1" applyFill="1" applyBorder="1" applyAlignment="1" applyProtection="1">
      <alignment horizontal="center"/>
    </xf>
    <xf numFmtId="166" fontId="3" fillId="2" borderId="3" xfId="53" applyNumberFormat="1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wrapText="1"/>
    </xf>
    <xf numFmtId="4" fontId="3" fillId="2" borderId="3" xfId="0" applyNumberFormat="1" applyFont="1" applyFill="1" applyBorder="1" applyProtection="1"/>
    <xf numFmtId="0" fontId="3" fillId="2" borderId="3" xfId="0" applyFont="1" applyFill="1" applyBorder="1" applyAlignment="1" applyProtection="1">
      <alignment horizontal="center" vertical="top"/>
    </xf>
    <xf numFmtId="0" fontId="3" fillId="2" borderId="3" xfId="45" applyFont="1" applyFill="1" applyBorder="1" applyAlignment="1" applyProtection="1">
      <alignment horizontal="right"/>
    </xf>
    <xf numFmtId="4" fontId="3" fillId="2" borderId="3" xfId="0" applyNumberFormat="1" applyFont="1" applyFill="1" applyBorder="1" applyAlignment="1" applyProtection="1"/>
    <xf numFmtId="43" fontId="3" fillId="2" borderId="3" xfId="12" applyFont="1" applyFill="1" applyBorder="1" applyAlignment="1" applyProtection="1">
      <alignment horizontal="center"/>
    </xf>
    <xf numFmtId="4" fontId="3" fillId="2" borderId="3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9" fillId="2" borderId="3" xfId="0" applyFont="1" applyFill="1" applyBorder="1" applyAlignment="1" applyProtection="1">
      <alignment vertical="center" wrapText="1"/>
    </xf>
    <xf numFmtId="43" fontId="3" fillId="2" borderId="3" xfId="0" applyNumberFormat="1" applyFont="1" applyFill="1" applyBorder="1" applyAlignment="1" applyProtection="1">
      <alignment horizontal="center" vertical="top"/>
    </xf>
    <xf numFmtId="4" fontId="0" fillId="2" borderId="0" xfId="0" applyNumberFormat="1" applyFill="1" applyProtection="1"/>
    <xf numFmtId="173" fontId="3" fillId="2" borderId="3" xfId="1" applyNumberFormat="1" applyFont="1" applyFill="1" applyBorder="1" applyAlignment="1" applyProtection="1">
      <alignment horizontal="center" vertical="top" wrapText="1"/>
    </xf>
    <xf numFmtId="2" fontId="3" fillId="2" borderId="3" xfId="1" applyNumberFormat="1" applyFont="1" applyFill="1" applyBorder="1" applyAlignment="1" applyProtection="1">
      <alignment horizontal="center" vertical="center" wrapText="1"/>
    </xf>
    <xf numFmtId="165" fontId="3" fillId="2" borderId="3" xfId="1" applyFont="1" applyFill="1" applyBorder="1" applyAlignment="1" applyProtection="1">
      <alignment horizontal="center" vertical="center"/>
    </xf>
    <xf numFmtId="173" fontId="3" fillId="2" borderId="3" xfId="1" applyNumberFormat="1" applyFont="1" applyFill="1" applyBorder="1" applyAlignment="1" applyProtection="1">
      <alignment horizontal="center" vertical="center" wrapText="1"/>
    </xf>
    <xf numFmtId="172" fontId="3" fillId="3" borderId="3" xfId="1" applyNumberFormat="1" applyFont="1" applyFill="1" applyBorder="1" applyAlignment="1" applyProtection="1">
      <alignment horizontal="center" vertical="center" wrapText="1"/>
    </xf>
    <xf numFmtId="39" fontId="2" fillId="3" borderId="3" xfId="3" applyFont="1" applyFill="1" applyBorder="1" applyAlignment="1" applyProtection="1">
      <alignment horizontal="center" vertical="center"/>
    </xf>
    <xf numFmtId="165" fontId="3" fillId="3" borderId="3" xfId="1" applyFont="1" applyFill="1" applyBorder="1" applyAlignment="1" applyProtection="1">
      <alignment horizontal="right" vertical="center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165" fontId="3" fillId="3" borderId="3" xfId="1" applyFont="1" applyFill="1" applyBorder="1" applyAlignment="1" applyProtection="1">
      <alignment vertical="center"/>
    </xf>
    <xf numFmtId="172" fontId="2" fillId="2" borderId="3" xfId="1" applyNumberFormat="1" applyFont="1" applyFill="1" applyBorder="1" applyAlignment="1" applyProtection="1">
      <alignment horizontal="center" vertical="center"/>
    </xf>
    <xf numFmtId="165" fontId="13" fillId="2" borderId="3" xfId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vertical="top" wrapText="1"/>
    </xf>
    <xf numFmtId="179" fontId="9" fillId="2" borderId="3" xfId="0" applyNumberFormat="1" applyFont="1" applyFill="1" applyBorder="1" applyAlignment="1" applyProtection="1">
      <alignment vertical="center" wrapText="1"/>
    </xf>
    <xf numFmtId="4" fontId="9" fillId="2" borderId="3" xfId="0" applyNumberFormat="1" applyFont="1" applyFill="1" applyBorder="1" applyAlignment="1" applyProtection="1">
      <alignment horizontal="center" vertical="center"/>
    </xf>
    <xf numFmtId="0" fontId="3" fillId="2" borderId="3" xfId="9" applyFont="1" applyFill="1" applyBorder="1" applyAlignment="1" applyProtection="1">
      <alignment vertical="center" wrapText="1"/>
    </xf>
    <xf numFmtId="172" fontId="3" fillId="3" borderId="3" xfId="1" applyNumberFormat="1" applyFont="1" applyFill="1" applyBorder="1" applyAlignment="1" applyProtection="1">
      <alignment horizontal="center" vertical="center"/>
    </xf>
    <xf numFmtId="165" fontId="3" fillId="3" borderId="3" xfId="1" applyFont="1" applyFill="1" applyBorder="1" applyAlignment="1" applyProtection="1">
      <alignment horizontal="center" vertical="center"/>
    </xf>
    <xf numFmtId="39" fontId="2" fillId="2" borderId="3" xfId="3" applyFont="1" applyFill="1" applyBorder="1" applyAlignment="1" applyProtection="1">
      <alignment horizontal="center" vertical="center"/>
    </xf>
    <xf numFmtId="177" fontId="3" fillId="3" borderId="4" xfId="48" applyNumberFormat="1" applyFont="1" applyFill="1" applyBorder="1" applyAlignment="1" applyProtection="1">
      <alignment horizontal="right" vertical="top"/>
    </xf>
    <xf numFmtId="0" fontId="2" fillId="3" borderId="4" xfId="49" applyFont="1" applyFill="1" applyBorder="1" applyAlignment="1" applyProtection="1">
      <alignment horizontal="center"/>
    </xf>
    <xf numFmtId="4" fontId="3" fillId="3" borderId="4" xfId="0" applyNumberFormat="1" applyFont="1" applyFill="1" applyBorder="1" applyAlignment="1" applyProtection="1">
      <alignment horizontal="right" vertical="top" wrapText="1"/>
    </xf>
    <xf numFmtId="4" fontId="9" fillId="3" borderId="4" xfId="0" applyNumberFormat="1" applyFont="1" applyFill="1" applyBorder="1" applyAlignment="1" applyProtection="1">
      <alignment horizontal="center" vertical="center"/>
    </xf>
    <xf numFmtId="4" fontId="2" fillId="3" borderId="4" xfId="0" applyNumberFormat="1" applyFont="1" applyFill="1" applyBorder="1" applyAlignment="1" applyProtection="1">
      <alignment horizontal="right" vertical="top" wrapText="1"/>
    </xf>
    <xf numFmtId="177" fontId="3" fillId="3" borderId="3" xfId="48" applyNumberFormat="1" applyFont="1" applyFill="1" applyBorder="1" applyAlignment="1" applyProtection="1">
      <alignment horizontal="right" vertical="top"/>
    </xf>
    <xf numFmtId="0" fontId="2" fillId="3" borderId="3" xfId="49" applyFont="1" applyFill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horizontal="right" vertical="top" wrapText="1"/>
    </xf>
    <xf numFmtId="4" fontId="9" fillId="3" borderId="3" xfId="0" applyNumberFormat="1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right" vertical="top" wrapText="1"/>
    </xf>
    <xf numFmtId="0" fontId="16" fillId="2" borderId="2" xfId="0" applyFont="1" applyFill="1" applyBorder="1" applyAlignment="1" applyProtection="1">
      <alignment horizontal="center" vertical="top" wrapText="1"/>
    </xf>
    <xf numFmtId="4" fontId="15" fillId="2" borderId="2" xfId="22" applyNumberFormat="1" applyFont="1" applyFill="1" applyBorder="1" applyAlignment="1" applyProtection="1">
      <alignment horizontal="center" vertical="center" wrapText="1"/>
    </xf>
    <xf numFmtId="4" fontId="15" fillId="2" borderId="2" xfId="22" applyNumberFormat="1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right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Protection="1"/>
    <xf numFmtId="0" fontId="15" fillId="2" borderId="3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right"/>
    </xf>
    <xf numFmtId="10" fontId="15" fillId="2" borderId="3" xfId="20" applyNumberFormat="1" applyFont="1" applyFill="1" applyBorder="1" applyAlignment="1" applyProtection="1">
      <alignment horizontal="right" vertical="center" wrapText="1"/>
    </xf>
    <xf numFmtId="10" fontId="15" fillId="2" borderId="3" xfId="20" applyNumberFormat="1" applyFont="1" applyFill="1" applyBorder="1" applyAlignment="1" applyProtection="1">
      <alignment horizontal="right" wrapText="1"/>
    </xf>
    <xf numFmtId="0" fontId="15" fillId="2" borderId="3" xfId="0" applyFont="1" applyFill="1" applyBorder="1" applyAlignment="1" applyProtection="1">
      <alignment horizontal="right" wrapText="1"/>
    </xf>
    <xf numFmtId="10" fontId="15" fillId="2" borderId="3" xfId="20" applyNumberFormat="1" applyFont="1" applyFill="1" applyBorder="1" applyAlignment="1" applyProtection="1">
      <alignment vertical="center" wrapText="1"/>
    </xf>
    <xf numFmtId="4" fontId="15" fillId="2" borderId="3" xfId="0" applyNumberFormat="1" applyFont="1" applyFill="1" applyBorder="1" applyAlignment="1" applyProtection="1">
      <alignment horizontal="center" vertical="center" wrapText="1"/>
    </xf>
    <xf numFmtId="170" fontId="15" fillId="2" borderId="3" xfId="18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Protection="1"/>
    <xf numFmtId="0" fontId="15" fillId="0" borderId="4" xfId="0" applyFont="1" applyFill="1" applyBorder="1" applyAlignment="1" applyProtection="1">
      <alignment horizontal="right" wrapText="1"/>
    </xf>
    <xf numFmtId="10" fontId="15" fillId="0" borderId="4" xfId="20" applyNumberFormat="1" applyFont="1" applyFill="1" applyBorder="1" applyAlignment="1" applyProtection="1">
      <alignment vertical="center" wrapText="1"/>
    </xf>
    <xf numFmtId="4" fontId="15" fillId="0" borderId="4" xfId="0" applyNumberFormat="1" applyFont="1" applyFill="1" applyBorder="1" applyAlignment="1" applyProtection="1">
      <alignment horizontal="center" vertical="center" wrapText="1"/>
    </xf>
    <xf numFmtId="170" fontId="15" fillId="0" borderId="4" xfId="18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right" vertical="top" wrapText="1"/>
    </xf>
    <xf numFmtId="4" fontId="15" fillId="3" borderId="1" xfId="22" applyNumberFormat="1" applyFont="1" applyFill="1" applyBorder="1" applyAlignment="1" applyProtection="1">
      <alignment horizontal="center" vertical="center" wrapText="1"/>
    </xf>
    <xf numFmtId="4" fontId="15" fillId="3" borderId="1" xfId="22" applyNumberFormat="1" applyFont="1" applyFill="1" applyBorder="1" applyAlignment="1" applyProtection="1">
      <alignment horizontal="center" vertical="center"/>
    </xf>
    <xf numFmtId="0" fontId="15" fillId="0" borderId="3" xfId="0" applyFont="1" applyFill="1" applyBorder="1" applyProtection="1"/>
    <xf numFmtId="0" fontId="15" fillId="0" borderId="3" xfId="0" applyFont="1" applyFill="1" applyBorder="1" applyAlignment="1" applyProtection="1">
      <alignment horizontal="right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right" vertical="top" wrapText="1"/>
    </xf>
    <xf numFmtId="4" fontId="15" fillId="3" borderId="4" xfId="22" applyNumberFormat="1" applyFont="1" applyFill="1" applyBorder="1" applyAlignment="1" applyProtection="1">
      <alignment horizontal="center" vertical="center" wrapText="1"/>
    </xf>
    <xf numFmtId="4" fontId="15" fillId="3" borderId="4" xfId="22" applyNumberFormat="1" applyFont="1" applyFill="1" applyBorder="1" applyAlignment="1" applyProtection="1">
      <alignment horizontal="center" vertical="center"/>
    </xf>
    <xf numFmtId="165" fontId="3" fillId="2" borderId="3" xfId="1" applyFont="1" applyFill="1" applyBorder="1" applyAlignment="1" applyProtection="1">
      <alignment horizontal="center" vertical="center"/>
      <protection locked="0"/>
    </xf>
    <xf numFmtId="165" fontId="2" fillId="3" borderId="2" xfId="1" applyFont="1" applyFill="1" applyBorder="1" applyAlignment="1" applyProtection="1">
      <alignment horizontal="center" vertical="center"/>
      <protection locked="0"/>
    </xf>
    <xf numFmtId="165" fontId="3" fillId="2" borderId="2" xfId="1" applyFont="1" applyFill="1" applyBorder="1" applyAlignment="1" applyProtection="1">
      <alignment vertical="center"/>
      <protection locked="0"/>
    </xf>
    <xf numFmtId="4" fontId="3" fillId="2" borderId="3" xfId="15" applyNumberFormat="1" applyFont="1" applyFill="1" applyBorder="1" applyProtection="1">
      <protection locked="0"/>
    </xf>
    <xf numFmtId="165" fontId="2" fillId="2" borderId="3" xfId="1" applyFont="1" applyFill="1" applyBorder="1" applyAlignment="1" applyProtection="1">
      <alignment horizontal="right" vertical="center"/>
      <protection locked="0"/>
    </xf>
    <xf numFmtId="4" fontId="3" fillId="2" borderId="3" xfId="22" applyNumberFormat="1" applyFont="1" applyFill="1" applyBorder="1" applyAlignment="1" applyProtection="1">
      <alignment vertical="center" wrapText="1"/>
      <protection locked="0"/>
    </xf>
    <xf numFmtId="4" fontId="16" fillId="2" borderId="2" xfId="22" applyNumberFormat="1" applyFont="1" applyFill="1" applyBorder="1" applyAlignment="1" applyProtection="1">
      <alignment horizontal="right" vertical="center" wrapText="1"/>
      <protection locked="0"/>
    </xf>
    <xf numFmtId="0" fontId="15" fillId="2" borderId="3" xfId="0" applyFont="1" applyFill="1" applyBorder="1" applyProtection="1">
      <protection locked="0"/>
    </xf>
    <xf numFmtId="170" fontId="15" fillId="2" borderId="3" xfId="15" applyFont="1" applyFill="1" applyBorder="1" applyProtection="1">
      <protection locked="0"/>
    </xf>
    <xf numFmtId="43" fontId="15" fillId="2" borderId="3" xfId="12" applyFont="1" applyFill="1" applyBorder="1" applyAlignment="1" applyProtection="1">
      <alignment horizontal="right" wrapText="1"/>
      <protection locked="0"/>
    </xf>
    <xf numFmtId="170" fontId="15" fillId="3" borderId="1" xfId="15" applyFont="1" applyFill="1" applyBorder="1" applyProtection="1">
      <protection locked="0"/>
    </xf>
    <xf numFmtId="0" fontId="15" fillId="0" borderId="3" xfId="0" applyFont="1" applyFill="1" applyBorder="1" applyProtection="1">
      <protection locked="0"/>
    </xf>
    <xf numFmtId="170" fontId="15" fillId="3" borderId="3" xfId="15" applyFont="1" applyFill="1" applyBorder="1" applyProtection="1">
      <protection locked="0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165" fontId="3" fillId="2" borderId="3" xfId="1" applyFont="1" applyFill="1" applyBorder="1" applyAlignment="1" applyProtection="1">
      <alignment horizontal="right" vertical="center"/>
      <protection locked="0"/>
    </xf>
  </cellXfs>
  <cellStyles count="54">
    <cellStyle name="Comma_ANALISIS EL PUERTO" xfId="34"/>
    <cellStyle name="Millares" xfId="1" builtinId="3"/>
    <cellStyle name="Millares 10" xfId="12"/>
    <cellStyle name="Millares 10 2 3" xfId="46"/>
    <cellStyle name="Millares 10 4" xfId="32"/>
    <cellStyle name="Millares 11" xfId="18"/>
    <cellStyle name="Millares 13" xfId="33"/>
    <cellStyle name="Millares 14" xfId="4"/>
    <cellStyle name="Millares 15" xfId="24"/>
    <cellStyle name="Millares 16" xfId="39"/>
    <cellStyle name="Millares 19" xfId="51"/>
    <cellStyle name="Millares 2" xfId="14"/>
    <cellStyle name="Millares 2 11" xfId="25"/>
    <cellStyle name="Millares 2 2" xfId="8"/>
    <cellStyle name="Millares 2 2 2" xfId="5"/>
    <cellStyle name="Millares 2 2 2 4" xfId="28"/>
    <cellStyle name="Millares 3" xfId="35"/>
    <cellStyle name="Millares 3 3" xfId="16"/>
    <cellStyle name="Millares 3 3 2 3" xfId="50"/>
    <cellStyle name="Millares 4" xfId="15"/>
    <cellStyle name="Millares 5" xfId="17"/>
    <cellStyle name="Millares 5 2" xfId="31"/>
    <cellStyle name="Millares 5 3" xfId="22"/>
    <cellStyle name="Millares 5 3 2" xfId="19"/>
    <cellStyle name="Millares 7" xfId="38"/>
    <cellStyle name="Millares 7 2" xfId="29"/>
    <cellStyle name="Millares 9" xfId="13"/>
    <cellStyle name="Normal" xfId="0" builtinId="0"/>
    <cellStyle name="Normal 10" xfId="6"/>
    <cellStyle name="Normal 10 2" xfId="23"/>
    <cellStyle name="Normal 13 2" xfId="10"/>
    <cellStyle name="Normal 14" xfId="47"/>
    <cellStyle name="Normal 2" xfId="40"/>
    <cellStyle name="Normal 2 2" xfId="2"/>
    <cellStyle name="Normal 2 2 2" xfId="30"/>
    <cellStyle name="Normal 2 3" xfId="11"/>
    <cellStyle name="Normal 2_ANALISIS REC 3" xfId="37"/>
    <cellStyle name="Normal 28" xfId="36"/>
    <cellStyle name="Normal 3" xfId="3"/>
    <cellStyle name="Normal 44" xfId="27"/>
    <cellStyle name="Normal 5" xfId="7"/>
    <cellStyle name="Normal 5 16" xfId="41"/>
    <cellStyle name="Normal 7" xfId="52"/>
    <cellStyle name="Normal_55-09 Equipamiento Pozos Ac. Rural El Llano" xfId="48"/>
    <cellStyle name="Normal_BOQ - ALC-RED-NEIBA-QAQC" xfId="44"/>
    <cellStyle name="Normal_BOQ-ALC-RED-MCRISTI-QAQC" xfId="43"/>
    <cellStyle name="Normal_BOQ-ALC-RED-MCRISTI-QAQC_VINCI PRESUPUESTO UNIFICADO  LOS  ALCANTARILLADOS SANITARIOS PARA INAPA 02.09.11" xfId="45"/>
    <cellStyle name="Normal_CARCAMO SAN PEDRO" xfId="42"/>
    <cellStyle name="Normal_Hoja1" xfId="53"/>
    <cellStyle name="Normal_PRES 059-09 REHABIL. PLANTA DE TRATAMIENTO DE 80 LPS RAPIDA, AC. HATO DEL YAQUE" xfId="49"/>
    <cellStyle name="Normal_Presupuesto" xfId="26"/>
    <cellStyle name="Normal_Presupuesto Terminaciones Edificio Mantenimiento Nave I " xfId="9"/>
    <cellStyle name="Normal_VOLUMETRIA EXTENSION 3 AC. SALCEDO" xfId="21"/>
    <cellStyle name="Porcentaje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12</xdr:row>
      <xdr:rowOff>0</xdr:rowOff>
    </xdr:from>
    <xdr:to>
      <xdr:col>1</xdr:col>
      <xdr:colOff>2438400</xdr:colOff>
      <xdr:row>12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2</xdr:col>
      <xdr:colOff>113328</xdr:colOff>
      <xdr:row>137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2</xdr:col>
      <xdr:colOff>113328</xdr:colOff>
      <xdr:row>137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2</xdr:col>
      <xdr:colOff>113328</xdr:colOff>
      <xdr:row>137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2</xdr:col>
      <xdr:colOff>113328</xdr:colOff>
      <xdr:row>137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2</xdr:col>
      <xdr:colOff>113328</xdr:colOff>
      <xdr:row>137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2</xdr:col>
      <xdr:colOff>113328</xdr:colOff>
      <xdr:row>137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136</xdr:row>
      <xdr:rowOff>0</xdr:rowOff>
    </xdr:from>
    <xdr:to>
      <xdr:col>2</xdr:col>
      <xdr:colOff>113328</xdr:colOff>
      <xdr:row>137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2</xdr:col>
      <xdr:colOff>113328</xdr:colOff>
      <xdr:row>135</xdr:row>
      <xdr:rowOff>197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2</xdr:col>
      <xdr:colOff>113328</xdr:colOff>
      <xdr:row>134</xdr:row>
      <xdr:rowOff>152597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2</xdr:col>
      <xdr:colOff>113328</xdr:colOff>
      <xdr:row>134</xdr:row>
      <xdr:rowOff>152597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2</xdr:col>
      <xdr:colOff>113328</xdr:colOff>
      <xdr:row>135</xdr:row>
      <xdr:rowOff>197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2</xdr:col>
      <xdr:colOff>113328</xdr:colOff>
      <xdr:row>135</xdr:row>
      <xdr:rowOff>197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2</xdr:col>
      <xdr:colOff>113328</xdr:colOff>
      <xdr:row>134</xdr:row>
      <xdr:rowOff>152597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133</xdr:row>
      <xdr:rowOff>0</xdr:rowOff>
    </xdr:from>
    <xdr:to>
      <xdr:col>2</xdr:col>
      <xdr:colOff>113328</xdr:colOff>
      <xdr:row>134</xdr:row>
      <xdr:rowOff>152597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108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108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108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109</xdr:row>
      <xdr:rowOff>0</xdr:rowOff>
    </xdr:from>
    <xdr:to>
      <xdr:col>1</xdr:col>
      <xdr:colOff>2780886</xdr:colOff>
      <xdr:row>116</xdr:row>
      <xdr:rowOff>58393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466686" y="14868525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109</xdr:row>
      <xdr:rowOff>0</xdr:rowOff>
    </xdr:from>
    <xdr:to>
      <xdr:col>1</xdr:col>
      <xdr:colOff>1381125</xdr:colOff>
      <xdr:row>109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108</xdr:row>
      <xdr:rowOff>152400</xdr:rowOff>
    </xdr:from>
    <xdr:to>
      <xdr:col>1</xdr:col>
      <xdr:colOff>1419225</xdr:colOff>
      <xdr:row>109</xdr:row>
      <xdr:rowOff>114300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2105025" y="1479232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"/>
  <sheetViews>
    <sheetView tabSelected="1" view="pageBreakPreview" zoomScaleNormal="100" zoomScaleSheetLayoutView="100" workbookViewId="0">
      <selection activeCell="F98" sqref="F98"/>
    </sheetView>
  </sheetViews>
  <sheetFormatPr baseColWidth="10" defaultColWidth="9.140625" defaultRowHeight="12.75"/>
  <cols>
    <col min="1" max="1" width="7.85546875" style="10" customWidth="1"/>
    <col min="2" max="2" width="47.5703125" style="7" customWidth="1"/>
    <col min="3" max="3" width="11.140625" style="12" customWidth="1"/>
    <col min="4" max="4" width="7.140625" style="8" customWidth="1"/>
    <col min="5" max="5" width="11.85546875" style="9" customWidth="1"/>
    <col min="6" max="6" width="14.7109375" style="13" customWidth="1"/>
    <col min="7" max="7" width="13.42578125" style="3" customWidth="1"/>
    <col min="8" max="8" width="15.140625" style="3" customWidth="1"/>
    <col min="9" max="9" width="15.42578125" style="3" bestFit="1" customWidth="1"/>
    <col min="10" max="10" width="10.85546875" style="3" bestFit="1" customWidth="1"/>
    <col min="11" max="16384" width="9.140625" style="3"/>
  </cols>
  <sheetData>
    <row r="1" spans="1:11">
      <c r="A1" s="212"/>
      <c r="B1" s="212"/>
      <c r="C1" s="212"/>
      <c r="D1" s="212"/>
      <c r="E1" s="212"/>
      <c r="F1" s="212"/>
    </row>
    <row r="2" spans="1:11">
      <c r="A2" s="212"/>
      <c r="B2" s="212"/>
      <c r="C2" s="212"/>
      <c r="D2" s="212"/>
      <c r="E2" s="212"/>
      <c r="F2" s="212"/>
    </row>
    <row r="3" spans="1:11">
      <c r="A3" s="212"/>
      <c r="B3" s="212"/>
      <c r="C3" s="212"/>
      <c r="D3" s="212"/>
      <c r="E3" s="212"/>
      <c r="F3" s="212"/>
    </row>
    <row r="4" spans="1:11">
      <c r="A4" s="212"/>
      <c r="B4" s="212"/>
      <c r="C4" s="212"/>
      <c r="D4" s="212"/>
      <c r="E4" s="212"/>
      <c r="F4" s="212"/>
    </row>
    <row r="5" spans="1:11">
      <c r="A5" s="39"/>
      <c r="B5" s="39"/>
      <c r="C5" s="39"/>
      <c r="D5" s="39"/>
      <c r="E5" s="39"/>
      <c r="F5" s="39"/>
    </row>
    <row r="6" spans="1:11">
      <c r="A6" s="39"/>
      <c r="B6" s="39"/>
      <c r="C6" s="39"/>
      <c r="D6" s="39"/>
      <c r="E6" s="39"/>
      <c r="F6" s="39"/>
    </row>
    <row r="7" spans="1:11">
      <c r="A7" s="211"/>
      <c r="B7" s="211"/>
      <c r="C7" s="211"/>
      <c r="D7" s="211"/>
      <c r="E7" s="211"/>
      <c r="F7" s="211"/>
    </row>
    <row r="8" spans="1:11" ht="28.5" customHeight="1">
      <c r="A8" s="213" t="s">
        <v>107</v>
      </c>
      <c r="B8" s="213"/>
      <c r="C8" s="213"/>
      <c r="D8" s="213"/>
      <c r="E8" s="213"/>
      <c r="F8" s="213"/>
    </row>
    <row r="9" spans="1:11" ht="15" customHeight="1">
      <c r="A9" s="213" t="s">
        <v>80</v>
      </c>
      <c r="B9" s="213"/>
      <c r="C9" s="214"/>
      <c r="D9" s="215" t="s">
        <v>79</v>
      </c>
      <c r="E9" s="215"/>
      <c r="F9" s="214"/>
    </row>
    <row r="10" spans="1:11">
      <c r="A10" s="216"/>
      <c r="B10" s="216"/>
      <c r="C10" s="216"/>
      <c r="D10" s="216"/>
      <c r="E10" s="216"/>
      <c r="F10" s="216"/>
    </row>
    <row r="11" spans="1:11">
      <c r="A11" s="57" t="s">
        <v>0</v>
      </c>
      <c r="B11" s="58" t="s">
        <v>1</v>
      </c>
      <c r="C11" s="59" t="s">
        <v>2</v>
      </c>
      <c r="D11" s="59" t="s">
        <v>3</v>
      </c>
      <c r="E11" s="59" t="s">
        <v>4</v>
      </c>
      <c r="F11" s="199" t="s">
        <v>5</v>
      </c>
    </row>
    <row r="12" spans="1:11" s="6" customFormat="1">
      <c r="A12" s="60"/>
      <c r="B12" s="61"/>
      <c r="C12" s="62"/>
      <c r="D12" s="62"/>
      <c r="E12" s="63"/>
      <c r="F12" s="200"/>
    </row>
    <row r="13" spans="1:11" s="6" customFormat="1" ht="51">
      <c r="A13" s="64" t="s">
        <v>81</v>
      </c>
      <c r="B13" s="65" t="s">
        <v>105</v>
      </c>
      <c r="C13" s="66"/>
      <c r="D13" s="67"/>
      <c r="E13" s="66"/>
      <c r="F13" s="4"/>
    </row>
    <row r="14" spans="1:11" s="6" customFormat="1">
      <c r="A14" s="64"/>
      <c r="B14" s="68"/>
      <c r="C14" s="66"/>
      <c r="D14" s="67"/>
      <c r="E14" s="66"/>
      <c r="F14" s="4"/>
    </row>
    <row r="15" spans="1:11" s="6" customFormat="1">
      <c r="A15" s="69">
        <v>1</v>
      </c>
      <c r="B15" s="70" t="s">
        <v>20</v>
      </c>
      <c r="C15" s="66">
        <v>5265</v>
      </c>
      <c r="D15" s="67" t="s">
        <v>8</v>
      </c>
      <c r="E15" s="66"/>
      <c r="F15" s="4">
        <f>ROUND(C15*E15,2)</f>
        <v>0</v>
      </c>
      <c r="H15" s="41"/>
      <c r="K15" s="42"/>
    </row>
    <row r="16" spans="1:11" s="6" customFormat="1">
      <c r="A16" s="71"/>
      <c r="B16" s="72"/>
      <c r="C16" s="66"/>
      <c r="D16" s="67"/>
      <c r="E16" s="73"/>
      <c r="F16" s="4"/>
      <c r="H16" s="41"/>
      <c r="I16" s="41"/>
    </row>
    <row r="17" spans="1:12" s="6" customFormat="1">
      <c r="A17" s="74">
        <v>2</v>
      </c>
      <c r="B17" s="75" t="s">
        <v>14</v>
      </c>
      <c r="C17" s="66"/>
      <c r="D17" s="67"/>
      <c r="E17" s="73"/>
      <c r="F17" s="4"/>
      <c r="H17" s="41"/>
      <c r="I17" s="41"/>
    </row>
    <row r="18" spans="1:12" s="6" customFormat="1">
      <c r="A18" s="71">
        <f>+A17+0.1</f>
        <v>2.1</v>
      </c>
      <c r="B18" s="76" t="s">
        <v>17</v>
      </c>
      <c r="C18" s="66">
        <v>3523.13</v>
      </c>
      <c r="D18" s="67" t="s">
        <v>7</v>
      </c>
      <c r="E18" s="66"/>
      <c r="F18" s="4">
        <f>ROUND(C18*E18,2)</f>
        <v>0</v>
      </c>
      <c r="H18" s="41"/>
      <c r="I18" s="41"/>
      <c r="K18" s="42"/>
    </row>
    <row r="19" spans="1:12" s="6" customFormat="1">
      <c r="A19" s="71">
        <v>2.2000000000000002</v>
      </c>
      <c r="B19" s="76" t="s">
        <v>10</v>
      </c>
      <c r="C19" s="66">
        <v>322.74</v>
      </c>
      <c r="D19" s="67" t="s">
        <v>7</v>
      </c>
      <c r="E19" s="66"/>
      <c r="F19" s="4">
        <f>ROUND(C19*E19,2)</f>
        <v>0</v>
      </c>
      <c r="H19" s="41"/>
      <c r="I19" s="41"/>
      <c r="K19" s="42"/>
    </row>
    <row r="20" spans="1:12" s="6" customFormat="1" ht="25.5">
      <c r="A20" s="71">
        <v>2.2999999999999998</v>
      </c>
      <c r="B20" s="76" t="s">
        <v>100</v>
      </c>
      <c r="C20" s="66">
        <v>3007.41</v>
      </c>
      <c r="D20" s="67" t="s">
        <v>7</v>
      </c>
      <c r="E20" s="66"/>
      <c r="F20" s="4">
        <f>ROUND(C20*E20,2)</f>
        <v>0</v>
      </c>
      <c r="H20" s="41"/>
      <c r="I20" s="41"/>
      <c r="K20" s="42"/>
    </row>
    <row r="21" spans="1:12" s="6" customFormat="1" ht="25.5">
      <c r="A21" s="71">
        <f t="shared" ref="A21" si="0">+A20+0.1</f>
        <v>2.4</v>
      </c>
      <c r="B21" s="77" t="s">
        <v>31</v>
      </c>
      <c r="C21" s="66">
        <v>618.86</v>
      </c>
      <c r="D21" s="67" t="s">
        <v>7</v>
      </c>
      <c r="E21" s="66"/>
      <c r="F21" s="4">
        <f>ROUND(C21*E21,2)</f>
        <v>0</v>
      </c>
      <c r="H21" s="41"/>
      <c r="I21" s="41"/>
      <c r="K21" s="42"/>
    </row>
    <row r="22" spans="1:12" s="6" customFormat="1">
      <c r="A22" s="78"/>
      <c r="B22" s="77"/>
      <c r="C22" s="66"/>
      <c r="D22" s="67"/>
      <c r="E22" s="66"/>
      <c r="F22" s="4"/>
      <c r="H22" s="41"/>
      <c r="I22" s="41"/>
    </row>
    <row r="23" spans="1:12" s="6" customFormat="1">
      <c r="A23" s="74">
        <v>3</v>
      </c>
      <c r="B23" s="68" t="s">
        <v>15</v>
      </c>
      <c r="C23" s="66"/>
      <c r="D23" s="67"/>
      <c r="E23" s="66"/>
      <c r="F23" s="4"/>
      <c r="H23" s="41"/>
      <c r="I23" s="41"/>
    </row>
    <row r="24" spans="1:12" s="6" customFormat="1" ht="25.5">
      <c r="A24" s="78">
        <v>3.1</v>
      </c>
      <c r="B24" s="70" t="s">
        <v>21</v>
      </c>
      <c r="C24" s="66">
        <v>4330.92</v>
      </c>
      <c r="D24" s="67" t="s">
        <v>8</v>
      </c>
      <c r="E24" s="66"/>
      <c r="F24" s="4">
        <f>ROUND(C24*E24,2)</f>
        <v>0</v>
      </c>
      <c r="H24" s="41"/>
      <c r="I24" s="41"/>
      <c r="K24" s="43"/>
      <c r="L24" s="1"/>
    </row>
    <row r="25" spans="1:12" s="6" customFormat="1" ht="25.5">
      <c r="A25" s="71">
        <v>3.2</v>
      </c>
      <c r="B25" s="70" t="s">
        <v>29</v>
      </c>
      <c r="C25" s="66">
        <v>704.52</v>
      </c>
      <c r="D25" s="67" t="s">
        <v>8</v>
      </c>
      <c r="E25" s="66"/>
      <c r="F25" s="4">
        <f>ROUND(C25*E25,2)</f>
        <v>0</v>
      </c>
      <c r="H25" s="41"/>
      <c r="I25" s="41"/>
      <c r="K25" s="42"/>
      <c r="L25" s="44"/>
    </row>
    <row r="26" spans="1:12" s="6" customFormat="1" ht="25.5">
      <c r="A26" s="71">
        <v>3.3</v>
      </c>
      <c r="B26" s="70" t="s">
        <v>86</v>
      </c>
      <c r="C26" s="66">
        <v>341.7</v>
      </c>
      <c r="D26" s="67" t="s">
        <v>8</v>
      </c>
      <c r="E26" s="66"/>
      <c r="F26" s="4">
        <f>ROUND(C26*E26,2)</f>
        <v>0</v>
      </c>
      <c r="H26" s="41"/>
      <c r="I26" s="41"/>
      <c r="K26" s="42"/>
      <c r="L26" s="44"/>
    </row>
    <row r="27" spans="1:12" s="6" customFormat="1">
      <c r="A27" s="74"/>
      <c r="B27" s="70"/>
      <c r="C27" s="66"/>
      <c r="D27" s="67"/>
      <c r="E27" s="66"/>
      <c r="F27" s="4"/>
      <c r="H27" s="41"/>
      <c r="I27" s="41"/>
    </row>
    <row r="28" spans="1:12" s="6" customFormat="1">
      <c r="A28" s="74">
        <v>4</v>
      </c>
      <c r="B28" s="68" t="s">
        <v>16</v>
      </c>
      <c r="C28" s="66"/>
      <c r="D28" s="67"/>
      <c r="E28" s="66"/>
      <c r="F28" s="4"/>
      <c r="H28" s="41"/>
      <c r="I28" s="41"/>
    </row>
    <row r="29" spans="1:12" s="6" customFormat="1" ht="25.5">
      <c r="A29" s="79">
        <v>4.0999999999999996</v>
      </c>
      <c r="B29" s="70" t="s">
        <v>21</v>
      </c>
      <c r="C29" s="66">
        <v>4330.92</v>
      </c>
      <c r="D29" s="67" t="s">
        <v>8</v>
      </c>
      <c r="E29" s="66"/>
      <c r="F29" s="4">
        <f>ROUND(C29*E29,2)</f>
        <v>0</v>
      </c>
      <c r="H29" s="41"/>
      <c r="I29" s="41"/>
    </row>
    <row r="30" spans="1:12" s="6" customFormat="1" ht="25.5">
      <c r="A30" s="71">
        <v>4.2</v>
      </c>
      <c r="B30" s="70" t="s">
        <v>29</v>
      </c>
      <c r="C30" s="66">
        <v>704.52</v>
      </c>
      <c r="D30" s="67" t="s">
        <v>8</v>
      </c>
      <c r="E30" s="66"/>
      <c r="F30" s="4">
        <f>ROUND(C30*E30,2)</f>
        <v>0</v>
      </c>
      <c r="H30" s="41"/>
      <c r="I30" s="41"/>
    </row>
    <row r="31" spans="1:12" s="6" customFormat="1" ht="25.5">
      <c r="A31" s="71">
        <v>4.3</v>
      </c>
      <c r="B31" s="70" t="s">
        <v>86</v>
      </c>
      <c r="C31" s="66">
        <v>341.7</v>
      </c>
      <c r="D31" s="67" t="s">
        <v>8</v>
      </c>
      <c r="E31" s="66"/>
      <c r="F31" s="4">
        <f>ROUND(C31*E31,2)</f>
        <v>0</v>
      </c>
      <c r="H31" s="41"/>
      <c r="I31" s="41"/>
    </row>
    <row r="32" spans="1:12" s="6" customFormat="1">
      <c r="A32" s="71"/>
      <c r="B32" s="70"/>
      <c r="C32" s="66"/>
      <c r="D32" s="67"/>
      <c r="E32" s="66"/>
      <c r="F32" s="4"/>
      <c r="H32" s="41"/>
      <c r="I32" s="41"/>
    </row>
    <row r="33" spans="1:9" s="17" customFormat="1" ht="25.5">
      <c r="A33" s="80">
        <v>5</v>
      </c>
      <c r="B33" s="68" t="s">
        <v>30</v>
      </c>
      <c r="C33" s="81"/>
      <c r="D33" s="82"/>
      <c r="E33" s="81"/>
      <c r="F33" s="4"/>
      <c r="H33" s="41"/>
      <c r="I33" s="41"/>
    </row>
    <row r="34" spans="1:9" s="17" customFormat="1" ht="25.5">
      <c r="A34" s="83">
        <v>5.0999999999999996</v>
      </c>
      <c r="B34" s="70" t="s">
        <v>85</v>
      </c>
      <c r="C34" s="81">
        <v>3</v>
      </c>
      <c r="D34" s="82" t="s">
        <v>6</v>
      </c>
      <c r="E34" s="81"/>
      <c r="F34" s="4">
        <f t="shared" ref="F34:F51" si="1">ROUND(C34*E34,2)</f>
        <v>0</v>
      </c>
      <c r="H34" s="54"/>
    </row>
    <row r="35" spans="1:9" s="17" customFormat="1" ht="25.5">
      <c r="A35" s="83">
        <v>5.2</v>
      </c>
      <c r="B35" s="70" t="s">
        <v>76</v>
      </c>
      <c r="C35" s="81">
        <v>3</v>
      </c>
      <c r="D35" s="82" t="s">
        <v>6</v>
      </c>
      <c r="E35" s="81"/>
      <c r="F35" s="4">
        <f t="shared" si="1"/>
        <v>0</v>
      </c>
      <c r="H35" s="41"/>
    </row>
    <row r="36" spans="1:9" s="17" customFormat="1" ht="25.5">
      <c r="A36" s="83">
        <v>5.3</v>
      </c>
      <c r="B36" s="70" t="s">
        <v>77</v>
      </c>
      <c r="C36" s="81">
        <v>19</v>
      </c>
      <c r="D36" s="82" t="s">
        <v>6</v>
      </c>
      <c r="E36" s="81"/>
      <c r="F36" s="4">
        <f t="shared" si="1"/>
        <v>0</v>
      </c>
      <c r="H36" s="41"/>
    </row>
    <row r="37" spans="1:9" s="17" customFormat="1" ht="25.5">
      <c r="A37" s="83">
        <v>5.4</v>
      </c>
      <c r="B37" s="70" t="s">
        <v>89</v>
      </c>
      <c r="C37" s="81">
        <v>9</v>
      </c>
      <c r="D37" s="82" t="s">
        <v>6</v>
      </c>
      <c r="E37" s="81"/>
      <c r="F37" s="35">
        <f t="shared" si="1"/>
        <v>0</v>
      </c>
      <c r="H37" s="41"/>
    </row>
    <row r="38" spans="1:9" s="17" customFormat="1">
      <c r="A38" s="83">
        <v>5.5</v>
      </c>
      <c r="B38" s="70" t="s">
        <v>75</v>
      </c>
      <c r="C38" s="81">
        <v>36</v>
      </c>
      <c r="D38" s="82" t="s">
        <v>6</v>
      </c>
      <c r="E38" s="81"/>
      <c r="F38" s="4">
        <f t="shared" si="1"/>
        <v>0</v>
      </c>
      <c r="H38" s="41"/>
    </row>
    <row r="39" spans="1:9" s="17" customFormat="1">
      <c r="A39" s="83">
        <v>5.6</v>
      </c>
      <c r="B39" s="70" t="s">
        <v>70</v>
      </c>
      <c r="C39" s="81">
        <v>61</v>
      </c>
      <c r="D39" s="82" t="s">
        <v>6</v>
      </c>
      <c r="E39" s="81"/>
      <c r="F39" s="35">
        <f t="shared" si="1"/>
        <v>0</v>
      </c>
      <c r="H39" s="41"/>
    </row>
    <row r="40" spans="1:9" s="17" customFormat="1" ht="25.5">
      <c r="A40" s="83">
        <v>5.7</v>
      </c>
      <c r="B40" s="70" t="s">
        <v>78</v>
      </c>
      <c r="C40" s="81">
        <v>28</v>
      </c>
      <c r="D40" s="82" t="s">
        <v>6</v>
      </c>
      <c r="E40" s="81"/>
      <c r="F40" s="4">
        <f t="shared" si="1"/>
        <v>0</v>
      </c>
      <c r="H40" s="41"/>
    </row>
    <row r="41" spans="1:9" s="17" customFormat="1" ht="25.5">
      <c r="A41" s="83">
        <v>5.8</v>
      </c>
      <c r="B41" s="70" t="s">
        <v>71</v>
      </c>
      <c r="C41" s="81">
        <v>22</v>
      </c>
      <c r="D41" s="82" t="s">
        <v>6</v>
      </c>
      <c r="E41" s="81"/>
      <c r="F41" s="35">
        <f t="shared" si="1"/>
        <v>0</v>
      </c>
      <c r="H41" s="54"/>
    </row>
    <row r="42" spans="1:9" s="17" customFormat="1" ht="25.5">
      <c r="A42" s="83">
        <v>5.9</v>
      </c>
      <c r="B42" s="70" t="s">
        <v>95</v>
      </c>
      <c r="C42" s="81">
        <v>4</v>
      </c>
      <c r="D42" s="82" t="s">
        <v>6</v>
      </c>
      <c r="E42" s="81"/>
      <c r="F42" s="35">
        <f t="shared" si="1"/>
        <v>0</v>
      </c>
      <c r="H42" s="41"/>
    </row>
    <row r="43" spans="1:9" s="17" customFormat="1" ht="25.5">
      <c r="A43" s="84">
        <v>5.0999999999999996</v>
      </c>
      <c r="B43" s="70" t="s">
        <v>90</v>
      </c>
      <c r="C43" s="81">
        <v>7</v>
      </c>
      <c r="D43" s="82" t="s">
        <v>6</v>
      </c>
      <c r="E43" s="81"/>
      <c r="F43" s="35">
        <f t="shared" si="1"/>
        <v>0</v>
      </c>
      <c r="H43" s="41"/>
    </row>
    <row r="44" spans="1:9" s="17" customFormat="1" ht="25.5">
      <c r="A44" s="84">
        <v>5.1100000000000003</v>
      </c>
      <c r="B44" s="70" t="s">
        <v>87</v>
      </c>
      <c r="C44" s="81">
        <v>6</v>
      </c>
      <c r="D44" s="82" t="s">
        <v>6</v>
      </c>
      <c r="E44" s="81"/>
      <c r="F44" s="4">
        <f t="shared" si="1"/>
        <v>0</v>
      </c>
      <c r="H44" s="41"/>
    </row>
    <row r="45" spans="1:9" s="17" customFormat="1" ht="25.5">
      <c r="A45" s="85">
        <v>5.12</v>
      </c>
      <c r="B45" s="86" t="s">
        <v>97</v>
      </c>
      <c r="C45" s="87">
        <v>21</v>
      </c>
      <c r="D45" s="88" t="s">
        <v>6</v>
      </c>
      <c r="E45" s="87"/>
      <c r="F45" s="56">
        <f t="shared" si="1"/>
        <v>0</v>
      </c>
      <c r="H45" s="41"/>
    </row>
    <row r="46" spans="1:9" s="17" customFormat="1" ht="25.5">
      <c r="A46" s="84">
        <v>5.13</v>
      </c>
      <c r="B46" s="70" t="s">
        <v>74</v>
      </c>
      <c r="C46" s="81">
        <v>47</v>
      </c>
      <c r="D46" s="82" t="s">
        <v>6</v>
      </c>
      <c r="E46" s="81"/>
      <c r="F46" s="35">
        <f t="shared" si="1"/>
        <v>0</v>
      </c>
      <c r="H46" s="41"/>
    </row>
    <row r="47" spans="1:9" s="17" customFormat="1" ht="25.5">
      <c r="A47" s="84">
        <v>5.14</v>
      </c>
      <c r="B47" s="70" t="s">
        <v>96</v>
      </c>
      <c r="C47" s="81">
        <v>1</v>
      </c>
      <c r="D47" s="82" t="s">
        <v>6</v>
      </c>
      <c r="E47" s="81"/>
      <c r="F47" s="35">
        <f t="shared" si="1"/>
        <v>0</v>
      </c>
      <c r="H47" s="41"/>
    </row>
    <row r="48" spans="1:9" s="17" customFormat="1" ht="25.5">
      <c r="A48" s="84">
        <v>5.15</v>
      </c>
      <c r="B48" s="70" t="s">
        <v>72</v>
      </c>
      <c r="C48" s="81">
        <v>7</v>
      </c>
      <c r="D48" s="82" t="s">
        <v>6</v>
      </c>
      <c r="E48" s="81"/>
      <c r="F48" s="35">
        <f t="shared" si="1"/>
        <v>0</v>
      </c>
      <c r="H48" s="41"/>
    </row>
    <row r="49" spans="1:256" s="17" customFormat="1" ht="25.5">
      <c r="A49" s="84">
        <v>5.16</v>
      </c>
      <c r="B49" s="70" t="s">
        <v>98</v>
      </c>
      <c r="C49" s="81">
        <v>1</v>
      </c>
      <c r="D49" s="82" t="s">
        <v>6</v>
      </c>
      <c r="E49" s="81"/>
      <c r="F49" s="35">
        <f t="shared" si="1"/>
        <v>0</v>
      </c>
      <c r="H49" s="41"/>
    </row>
    <row r="50" spans="1:256" s="17" customFormat="1" ht="25.5">
      <c r="A50" s="84">
        <v>5.17</v>
      </c>
      <c r="B50" s="70" t="s">
        <v>99</v>
      </c>
      <c r="C50" s="81">
        <v>3</v>
      </c>
      <c r="D50" s="82" t="s">
        <v>6</v>
      </c>
      <c r="E50" s="81"/>
      <c r="F50" s="35">
        <f t="shared" si="1"/>
        <v>0</v>
      </c>
      <c r="H50" s="41"/>
    </row>
    <row r="51" spans="1:256" s="6" customFormat="1">
      <c r="A51" s="84">
        <v>5.18</v>
      </c>
      <c r="B51" s="70" t="s">
        <v>73</v>
      </c>
      <c r="C51" s="90">
        <v>55</v>
      </c>
      <c r="D51" s="67" t="s">
        <v>6</v>
      </c>
      <c r="E51" s="66"/>
      <c r="F51" s="4">
        <f t="shared" si="1"/>
        <v>0</v>
      </c>
      <c r="H51" s="41"/>
    </row>
    <row r="52" spans="1:256" s="6" customFormat="1">
      <c r="A52" s="69"/>
      <c r="B52" s="70"/>
      <c r="C52" s="66"/>
      <c r="D52" s="67"/>
      <c r="E52" s="66"/>
      <c r="F52" s="4"/>
      <c r="H52" s="41"/>
    </row>
    <row r="53" spans="1:256" s="6" customFormat="1">
      <c r="A53" s="74">
        <v>6</v>
      </c>
      <c r="B53" s="68" t="s">
        <v>32</v>
      </c>
      <c r="C53" s="66"/>
      <c r="D53" s="67"/>
      <c r="E53" s="66"/>
      <c r="F53" s="4"/>
      <c r="H53" s="41"/>
    </row>
    <row r="54" spans="1:256" s="6" customFormat="1" ht="51">
      <c r="A54" s="91">
        <v>6.1</v>
      </c>
      <c r="B54" s="92" t="s">
        <v>88</v>
      </c>
      <c r="C54" s="66">
        <v>7</v>
      </c>
      <c r="D54" s="67" t="s">
        <v>6</v>
      </c>
      <c r="E54" s="66"/>
      <c r="F54" s="4">
        <f>ROUND(C54*E54,2)</f>
        <v>0</v>
      </c>
      <c r="H54" s="41"/>
      <c r="K54" s="43"/>
    </row>
    <row r="55" spans="1:256" s="6" customFormat="1">
      <c r="A55" s="91">
        <v>6.2</v>
      </c>
      <c r="B55" s="92" t="s">
        <v>106</v>
      </c>
      <c r="C55" s="66">
        <v>4</v>
      </c>
      <c r="D55" s="67" t="s">
        <v>6</v>
      </c>
      <c r="E55" s="66"/>
      <c r="F55" s="4">
        <f>ROUND(C55*E55,2)</f>
        <v>0</v>
      </c>
      <c r="H55" s="41"/>
      <c r="K55" s="43"/>
    </row>
    <row r="56" spans="1:256" s="6" customFormat="1">
      <c r="A56" s="91"/>
      <c r="B56" s="92"/>
      <c r="C56" s="66"/>
      <c r="D56" s="67"/>
      <c r="E56" s="66"/>
      <c r="F56" s="4"/>
      <c r="H56" s="41"/>
      <c r="K56" s="43"/>
    </row>
    <row r="57" spans="1:256" s="17" customFormat="1">
      <c r="A57" s="93">
        <v>7</v>
      </c>
      <c r="B57" s="94" t="s">
        <v>91</v>
      </c>
      <c r="C57" s="95"/>
      <c r="D57" s="96"/>
      <c r="E57" s="97"/>
      <c r="F57" s="4"/>
      <c r="G57" s="45"/>
      <c r="H57" s="41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256" s="17" customFormat="1">
      <c r="A58" s="98">
        <v>7.1</v>
      </c>
      <c r="B58" s="99" t="s">
        <v>33</v>
      </c>
      <c r="C58" s="100">
        <v>364</v>
      </c>
      <c r="D58" s="101" t="s">
        <v>6</v>
      </c>
      <c r="E58" s="97"/>
      <c r="F58" s="4">
        <f t="shared" ref="F58:F70" si="2">ROUND(C58*E58,2)</f>
        <v>0</v>
      </c>
      <c r="G58" s="45"/>
      <c r="H58" s="41"/>
      <c r="I58" s="46"/>
      <c r="J58" s="45"/>
      <c r="K58" s="40"/>
      <c r="L58" s="47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</row>
    <row r="59" spans="1:256" s="17" customFormat="1" ht="25.5">
      <c r="A59" s="98">
        <v>7.2</v>
      </c>
      <c r="B59" s="102" t="s">
        <v>34</v>
      </c>
      <c r="C59" s="103">
        <v>4368</v>
      </c>
      <c r="D59" s="104" t="s">
        <v>8</v>
      </c>
      <c r="E59" s="97"/>
      <c r="F59" s="4">
        <f t="shared" si="2"/>
        <v>0</v>
      </c>
      <c r="G59" s="45"/>
      <c r="H59" s="41"/>
      <c r="I59" s="46"/>
      <c r="J59" s="45"/>
      <c r="K59" s="48"/>
      <c r="L59" s="47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  <row r="60" spans="1:256" s="17" customFormat="1" ht="25.5">
      <c r="A60" s="98">
        <v>7.3</v>
      </c>
      <c r="B60" s="105" t="s">
        <v>35</v>
      </c>
      <c r="C60" s="100">
        <v>728</v>
      </c>
      <c r="D60" s="101" t="s">
        <v>6</v>
      </c>
      <c r="E60" s="97"/>
      <c r="F60" s="4">
        <f t="shared" si="2"/>
        <v>0</v>
      </c>
      <c r="G60" s="45"/>
      <c r="H60" s="41"/>
      <c r="I60" s="46"/>
      <c r="J60" s="45"/>
      <c r="K60" s="40"/>
      <c r="L60" s="47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</row>
    <row r="61" spans="1:256" s="17" customFormat="1">
      <c r="A61" s="98">
        <v>7.4</v>
      </c>
      <c r="B61" s="99" t="s">
        <v>36</v>
      </c>
      <c r="C61" s="100">
        <v>728</v>
      </c>
      <c r="D61" s="101" t="s">
        <v>6</v>
      </c>
      <c r="E61" s="97"/>
      <c r="F61" s="4">
        <f t="shared" si="2"/>
        <v>0</v>
      </c>
      <c r="G61" s="45"/>
      <c r="H61" s="41"/>
      <c r="I61" s="46"/>
      <c r="J61" s="45"/>
      <c r="K61" s="40"/>
      <c r="L61" s="47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s="17" customFormat="1" ht="25.5">
      <c r="A62" s="98">
        <v>7.5</v>
      </c>
      <c r="B62" s="105" t="s">
        <v>37</v>
      </c>
      <c r="C62" s="100">
        <v>546</v>
      </c>
      <c r="D62" s="101" t="s">
        <v>8</v>
      </c>
      <c r="E62" s="97"/>
      <c r="F62" s="4">
        <f t="shared" si="2"/>
        <v>0</v>
      </c>
      <c r="G62" s="45"/>
      <c r="H62" s="41"/>
      <c r="I62" s="46"/>
      <c r="J62" s="45"/>
      <c r="K62" s="40"/>
      <c r="L62" s="47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s="17" customFormat="1">
      <c r="A63" s="98">
        <v>7.6</v>
      </c>
      <c r="B63" s="99" t="s">
        <v>38</v>
      </c>
      <c r="C63" s="100">
        <v>364</v>
      </c>
      <c r="D63" s="101" t="s">
        <v>6</v>
      </c>
      <c r="E63" s="97"/>
      <c r="F63" s="4">
        <f t="shared" si="2"/>
        <v>0</v>
      </c>
      <c r="G63" s="45"/>
      <c r="H63" s="41"/>
      <c r="I63" s="46"/>
      <c r="J63" s="45"/>
      <c r="K63" s="40"/>
      <c r="L63" s="47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s="17" customFormat="1">
      <c r="A64" s="98">
        <v>7.7</v>
      </c>
      <c r="B64" s="99" t="s">
        <v>39</v>
      </c>
      <c r="C64" s="100">
        <v>364</v>
      </c>
      <c r="D64" s="101" t="s">
        <v>6</v>
      </c>
      <c r="E64" s="97"/>
      <c r="F64" s="4">
        <f t="shared" si="2"/>
        <v>0</v>
      </c>
      <c r="G64" s="45"/>
      <c r="H64" s="41"/>
      <c r="I64" s="46"/>
      <c r="J64" s="45"/>
      <c r="K64" s="40"/>
      <c r="L64" s="47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s="17" customFormat="1">
      <c r="A65" s="98">
        <v>7.8</v>
      </c>
      <c r="B65" s="99" t="s">
        <v>40</v>
      </c>
      <c r="C65" s="100">
        <v>364</v>
      </c>
      <c r="D65" s="101" t="s">
        <v>6</v>
      </c>
      <c r="E65" s="97"/>
      <c r="F65" s="4">
        <f t="shared" si="2"/>
        <v>0</v>
      </c>
      <c r="G65" s="45"/>
      <c r="H65" s="41"/>
      <c r="I65" s="46"/>
      <c r="J65" s="45"/>
      <c r="K65" s="40"/>
      <c r="L65" s="47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s="17" customFormat="1">
      <c r="A66" s="98">
        <v>7.9</v>
      </c>
      <c r="B66" s="99" t="s">
        <v>101</v>
      </c>
      <c r="C66" s="100">
        <v>364</v>
      </c>
      <c r="D66" s="101" t="s">
        <v>6</v>
      </c>
      <c r="E66" s="97"/>
      <c r="F66" s="4">
        <f t="shared" si="2"/>
        <v>0</v>
      </c>
      <c r="G66" s="45"/>
      <c r="H66" s="41"/>
      <c r="I66" s="46"/>
      <c r="J66" s="45"/>
      <c r="K66" s="40"/>
      <c r="L66" s="47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s="17" customFormat="1">
      <c r="A67" s="106">
        <v>7.1</v>
      </c>
      <c r="B67" s="107" t="s">
        <v>41</v>
      </c>
      <c r="C67" s="100">
        <v>364</v>
      </c>
      <c r="D67" s="108" t="s">
        <v>18</v>
      </c>
      <c r="E67" s="97"/>
      <c r="F67" s="4">
        <f t="shared" si="2"/>
        <v>0</v>
      </c>
      <c r="G67" s="45"/>
      <c r="H67" s="41"/>
      <c r="I67" s="46"/>
      <c r="J67" s="45"/>
      <c r="K67" s="40"/>
      <c r="L67" s="47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s="17" customFormat="1">
      <c r="A68" s="106">
        <v>7.11</v>
      </c>
      <c r="B68" s="99" t="s">
        <v>42</v>
      </c>
      <c r="C68" s="100">
        <v>364</v>
      </c>
      <c r="D68" s="101" t="s">
        <v>6</v>
      </c>
      <c r="E68" s="97"/>
      <c r="F68" s="4">
        <f t="shared" si="2"/>
        <v>0</v>
      </c>
      <c r="G68" s="45"/>
      <c r="H68" s="41"/>
      <c r="I68" s="46"/>
      <c r="J68" s="45"/>
      <c r="K68" s="40"/>
      <c r="L68" s="47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s="17" customFormat="1">
      <c r="A69" s="106">
        <v>7.12</v>
      </c>
      <c r="B69" s="99" t="s">
        <v>43</v>
      </c>
      <c r="C69" s="100">
        <v>720.72</v>
      </c>
      <c r="D69" s="101" t="s">
        <v>7</v>
      </c>
      <c r="E69" s="97"/>
      <c r="F69" s="4">
        <f t="shared" si="2"/>
        <v>0</v>
      </c>
      <c r="G69" s="45"/>
      <c r="H69" s="41"/>
      <c r="I69" s="46"/>
      <c r="J69" s="45"/>
      <c r="K69" s="40"/>
      <c r="L69" s="47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s="17" customFormat="1">
      <c r="A70" s="106">
        <v>7.13</v>
      </c>
      <c r="B70" s="99" t="s">
        <v>44</v>
      </c>
      <c r="C70" s="100">
        <v>364</v>
      </c>
      <c r="D70" s="101" t="s">
        <v>6</v>
      </c>
      <c r="E70" s="97"/>
      <c r="F70" s="4">
        <f t="shared" si="2"/>
        <v>0</v>
      </c>
      <c r="G70" s="45"/>
      <c r="H70" s="41"/>
      <c r="I70" s="46"/>
      <c r="J70" s="45"/>
      <c r="K70" s="40"/>
      <c r="L70" s="47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17" customFormat="1">
      <c r="A71" s="109"/>
      <c r="B71" s="110"/>
      <c r="C71" s="111"/>
      <c r="D71" s="112"/>
      <c r="E71" s="113"/>
      <c r="F71" s="4"/>
      <c r="G71" s="45"/>
      <c r="H71" s="41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s="17" customFormat="1">
      <c r="A72" s="93">
        <v>8</v>
      </c>
      <c r="B72" s="94" t="s">
        <v>93</v>
      </c>
      <c r="C72" s="97"/>
      <c r="D72" s="114"/>
      <c r="E72" s="97"/>
      <c r="F72" s="201"/>
      <c r="G72" s="45"/>
      <c r="H72" s="41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s="17" customFormat="1">
      <c r="A73" s="98">
        <v>8.1</v>
      </c>
      <c r="B73" s="99" t="s">
        <v>33</v>
      </c>
      <c r="C73" s="100">
        <v>15</v>
      </c>
      <c r="D73" s="101" t="s">
        <v>6</v>
      </c>
      <c r="E73" s="97"/>
      <c r="F73" s="4">
        <f t="shared" ref="F73:F85" si="3">ROUND(C73*E73,2)</f>
        <v>0</v>
      </c>
      <c r="G73" s="45"/>
      <c r="H73" s="41"/>
      <c r="I73" s="45"/>
      <c r="J73" s="46"/>
      <c r="K73" s="45"/>
      <c r="L73" s="40"/>
      <c r="M73" s="47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256" s="17" customFormat="1" ht="25.5">
      <c r="A74" s="115">
        <v>8.1999999999999993</v>
      </c>
      <c r="B74" s="102" t="s">
        <v>45</v>
      </c>
      <c r="C74" s="103">
        <v>90</v>
      </c>
      <c r="D74" s="104" t="s">
        <v>8</v>
      </c>
      <c r="E74" s="97"/>
      <c r="F74" s="4">
        <f t="shared" si="3"/>
        <v>0</v>
      </c>
      <c r="G74" s="45"/>
      <c r="H74" s="41"/>
      <c r="I74" s="45"/>
      <c r="J74" s="46"/>
      <c r="K74" s="45"/>
      <c r="L74" s="48"/>
      <c r="M74" s="47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</row>
    <row r="75" spans="1:256" s="17" customFormat="1" ht="25.5">
      <c r="A75" s="98">
        <v>8.3000000000000007</v>
      </c>
      <c r="B75" s="105" t="s">
        <v>35</v>
      </c>
      <c r="C75" s="100">
        <v>15</v>
      </c>
      <c r="D75" s="101" t="s">
        <v>6</v>
      </c>
      <c r="E75" s="97"/>
      <c r="F75" s="4">
        <f t="shared" si="3"/>
        <v>0</v>
      </c>
      <c r="G75" s="45"/>
      <c r="H75" s="41"/>
      <c r="I75" s="45"/>
      <c r="J75" s="46"/>
      <c r="K75" s="45"/>
      <c r="L75" s="40"/>
      <c r="M75" s="47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  <c r="IV75" s="45"/>
    </row>
    <row r="76" spans="1:256" s="17" customFormat="1" ht="25.5">
      <c r="A76" s="115">
        <v>8.4</v>
      </c>
      <c r="B76" s="105" t="s">
        <v>46</v>
      </c>
      <c r="C76" s="100">
        <v>30</v>
      </c>
      <c r="D76" s="101" t="s">
        <v>6</v>
      </c>
      <c r="E76" s="97"/>
      <c r="F76" s="4">
        <f t="shared" si="3"/>
        <v>0</v>
      </c>
      <c r="G76" s="45"/>
      <c r="H76" s="41"/>
      <c r="I76" s="45"/>
      <c r="J76" s="46"/>
      <c r="K76" s="45"/>
      <c r="L76" s="40"/>
      <c r="M76" s="47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</row>
    <row r="77" spans="1:256" s="17" customFormat="1">
      <c r="A77" s="98">
        <v>8.5</v>
      </c>
      <c r="B77" s="105" t="s">
        <v>49</v>
      </c>
      <c r="C77" s="100">
        <v>15</v>
      </c>
      <c r="D77" s="101" t="s">
        <v>6</v>
      </c>
      <c r="E77" s="97"/>
      <c r="F77" s="4">
        <f t="shared" si="3"/>
        <v>0</v>
      </c>
      <c r="G77" s="45"/>
      <c r="H77" s="41"/>
      <c r="I77" s="45"/>
      <c r="J77" s="46"/>
      <c r="K77" s="45"/>
      <c r="L77" s="40"/>
      <c r="M77" s="47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</row>
    <row r="78" spans="1:256" s="17" customFormat="1">
      <c r="A78" s="115">
        <v>8.6</v>
      </c>
      <c r="B78" s="99" t="s">
        <v>47</v>
      </c>
      <c r="C78" s="100">
        <v>15</v>
      </c>
      <c r="D78" s="101" t="s">
        <v>6</v>
      </c>
      <c r="E78" s="97"/>
      <c r="F78" s="4">
        <f t="shared" si="3"/>
        <v>0</v>
      </c>
      <c r="G78" s="45"/>
      <c r="H78" s="41"/>
      <c r="I78" s="45"/>
      <c r="J78" s="46"/>
      <c r="K78" s="45"/>
      <c r="L78" s="40"/>
      <c r="M78" s="47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</row>
    <row r="79" spans="1:256" s="17" customFormat="1">
      <c r="A79" s="98">
        <v>8.6999999999999993</v>
      </c>
      <c r="B79" s="105" t="s">
        <v>48</v>
      </c>
      <c r="C79" s="100">
        <v>15</v>
      </c>
      <c r="D79" s="101" t="s">
        <v>8</v>
      </c>
      <c r="E79" s="97"/>
      <c r="F79" s="4">
        <f t="shared" si="3"/>
        <v>0</v>
      </c>
      <c r="G79" s="45"/>
      <c r="H79" s="41"/>
      <c r="I79" s="45"/>
      <c r="J79" s="46"/>
      <c r="K79" s="45"/>
      <c r="L79" s="40"/>
      <c r="M79" s="47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</row>
    <row r="80" spans="1:256" s="17" customFormat="1">
      <c r="A80" s="115">
        <v>8.8000000000000007</v>
      </c>
      <c r="B80" s="99" t="s">
        <v>101</v>
      </c>
      <c r="C80" s="100">
        <v>15</v>
      </c>
      <c r="D80" s="101" t="s">
        <v>6</v>
      </c>
      <c r="E80" s="97"/>
      <c r="F80" s="4">
        <f t="shared" si="3"/>
        <v>0</v>
      </c>
      <c r="G80" s="45"/>
      <c r="H80" s="41"/>
      <c r="I80" s="45"/>
      <c r="J80" s="46"/>
      <c r="K80" s="45"/>
      <c r="L80" s="40"/>
      <c r="M80" s="47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</row>
    <row r="81" spans="1:256" s="17" customFormat="1">
      <c r="A81" s="98">
        <v>8.9</v>
      </c>
      <c r="B81" s="99" t="s">
        <v>28</v>
      </c>
      <c r="C81" s="100">
        <v>15</v>
      </c>
      <c r="D81" s="101" t="s">
        <v>6</v>
      </c>
      <c r="E81" s="97"/>
      <c r="F81" s="4">
        <f t="shared" si="3"/>
        <v>0</v>
      </c>
      <c r="G81" s="45"/>
      <c r="H81" s="41"/>
      <c r="I81" s="45"/>
      <c r="J81" s="46"/>
      <c r="K81" s="45"/>
      <c r="L81" s="40"/>
      <c r="M81" s="47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  <c r="IV81" s="45"/>
    </row>
    <row r="82" spans="1:256" s="17" customFormat="1">
      <c r="A82" s="116">
        <v>8.1</v>
      </c>
      <c r="B82" s="99" t="s">
        <v>41</v>
      </c>
      <c r="C82" s="100">
        <v>15</v>
      </c>
      <c r="D82" s="101" t="s">
        <v>50</v>
      </c>
      <c r="E82" s="97"/>
      <c r="F82" s="4">
        <f t="shared" si="3"/>
        <v>0</v>
      </c>
      <c r="G82" s="45"/>
      <c r="H82" s="41"/>
      <c r="I82" s="45"/>
      <c r="J82" s="46"/>
      <c r="K82" s="45"/>
      <c r="L82" s="40"/>
      <c r="M82" s="47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</row>
    <row r="83" spans="1:256" s="17" customFormat="1">
      <c r="A83" s="106">
        <v>8.11</v>
      </c>
      <c r="B83" s="99" t="s">
        <v>103</v>
      </c>
      <c r="C83" s="100">
        <v>15</v>
      </c>
      <c r="D83" s="101" t="s">
        <v>6</v>
      </c>
      <c r="E83" s="97"/>
      <c r="F83" s="4">
        <f t="shared" si="3"/>
        <v>0</v>
      </c>
      <c r="G83" s="45"/>
      <c r="H83" s="41"/>
      <c r="I83" s="45"/>
      <c r="J83" s="46"/>
      <c r="K83" s="45"/>
      <c r="L83" s="40"/>
      <c r="M83" s="47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</row>
    <row r="84" spans="1:256" s="17" customFormat="1">
      <c r="A84" s="116">
        <v>8.1199999999999992</v>
      </c>
      <c r="B84" s="99" t="s">
        <v>43</v>
      </c>
      <c r="C84" s="100">
        <v>29.7</v>
      </c>
      <c r="D84" s="101" t="s">
        <v>7</v>
      </c>
      <c r="E84" s="97"/>
      <c r="F84" s="4">
        <f t="shared" si="3"/>
        <v>0</v>
      </c>
      <c r="G84" s="45"/>
      <c r="H84" s="41"/>
      <c r="I84" s="45"/>
      <c r="J84" s="46"/>
      <c r="K84" s="45"/>
      <c r="L84" s="40"/>
      <c r="M84" s="47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  <c r="IV84" s="45"/>
    </row>
    <row r="85" spans="1:256" s="17" customFormat="1">
      <c r="A85" s="106">
        <v>8.1300000000000008</v>
      </c>
      <c r="B85" s="99" t="s">
        <v>44</v>
      </c>
      <c r="C85" s="100">
        <v>15</v>
      </c>
      <c r="D85" s="101" t="s">
        <v>6</v>
      </c>
      <c r="E85" s="97"/>
      <c r="F85" s="4">
        <f t="shared" si="3"/>
        <v>0</v>
      </c>
      <c r="G85" s="45"/>
      <c r="H85" s="41"/>
      <c r="I85" s="45"/>
      <c r="J85" s="46"/>
      <c r="K85" s="45"/>
      <c r="L85" s="40"/>
      <c r="M85" s="47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</row>
    <row r="86" spans="1:256" s="6" customFormat="1">
      <c r="A86" s="74"/>
      <c r="B86" s="92"/>
      <c r="C86" s="66"/>
      <c r="D86" s="67"/>
      <c r="E86" s="66"/>
      <c r="F86" s="4"/>
      <c r="H86" s="41"/>
    </row>
    <row r="87" spans="1:256" s="6" customFormat="1">
      <c r="A87" s="74">
        <v>9</v>
      </c>
      <c r="B87" s="117" t="s">
        <v>19</v>
      </c>
      <c r="C87" s="66"/>
      <c r="D87" s="67"/>
      <c r="E87" s="66"/>
      <c r="F87" s="4"/>
      <c r="H87" s="41"/>
    </row>
    <row r="88" spans="1:256" s="6" customFormat="1" ht="25.5">
      <c r="A88" s="118">
        <v>9.1</v>
      </c>
      <c r="B88" s="86" t="s">
        <v>21</v>
      </c>
      <c r="C88" s="119">
        <v>4246</v>
      </c>
      <c r="D88" s="120" t="s">
        <v>8</v>
      </c>
      <c r="E88" s="89"/>
      <c r="F88" s="56">
        <f>ROUND(C88*E88,2)</f>
        <v>0</v>
      </c>
      <c r="H88" s="41"/>
      <c r="J88" s="41"/>
    </row>
    <row r="89" spans="1:256" s="6" customFormat="1" ht="25.5">
      <c r="A89" s="79">
        <v>9.1999999999999993</v>
      </c>
      <c r="B89" s="70" t="s">
        <v>29</v>
      </c>
      <c r="C89" s="121">
        <v>684</v>
      </c>
      <c r="D89" s="67" t="s">
        <v>8</v>
      </c>
      <c r="E89" s="66"/>
      <c r="F89" s="4">
        <f>ROUND(E89*C89,2)</f>
        <v>0</v>
      </c>
      <c r="H89" s="41"/>
      <c r="J89" s="41"/>
    </row>
    <row r="90" spans="1:256" s="6" customFormat="1" ht="25.5">
      <c r="A90" s="79">
        <v>9.3000000000000007</v>
      </c>
      <c r="B90" s="70" t="s">
        <v>86</v>
      </c>
      <c r="C90" s="121">
        <v>335</v>
      </c>
      <c r="D90" s="67" t="s">
        <v>8</v>
      </c>
      <c r="E90" s="66"/>
      <c r="F90" s="4">
        <f>ROUND(E90*C90,2)</f>
        <v>0</v>
      </c>
      <c r="H90" s="41"/>
      <c r="J90" s="41"/>
    </row>
    <row r="91" spans="1:256" s="6" customFormat="1">
      <c r="A91" s="122"/>
      <c r="B91" s="123"/>
      <c r="C91" s="121"/>
      <c r="D91" s="67"/>
      <c r="E91" s="124"/>
      <c r="F91" s="4"/>
      <c r="H91" s="41"/>
    </row>
    <row r="92" spans="1:256" s="6" customFormat="1">
      <c r="A92" s="69">
        <v>10</v>
      </c>
      <c r="B92" s="125" t="s">
        <v>83</v>
      </c>
      <c r="C92" s="126">
        <v>217.6</v>
      </c>
      <c r="D92" s="127" t="s">
        <v>9</v>
      </c>
      <c r="E92" s="128"/>
      <c r="F92" s="4">
        <f>ROUND(E92*C92,2)</f>
        <v>0</v>
      </c>
      <c r="H92" s="41"/>
    </row>
    <row r="93" spans="1:256" s="6" customFormat="1">
      <c r="A93" s="69">
        <v>11</v>
      </c>
      <c r="B93" s="70" t="s">
        <v>84</v>
      </c>
      <c r="C93" s="121">
        <v>272</v>
      </c>
      <c r="D93" s="67" t="s">
        <v>8</v>
      </c>
      <c r="E93" s="124"/>
      <c r="F93" s="4">
        <f>ROUND(E93*C93,2)</f>
        <v>0</v>
      </c>
      <c r="H93" s="41"/>
    </row>
    <row r="94" spans="1:256" s="6" customFormat="1">
      <c r="A94" s="71"/>
      <c r="B94" s="70"/>
      <c r="C94" s="90"/>
      <c r="D94" s="67"/>
      <c r="E94" s="124"/>
      <c r="F94" s="4"/>
      <c r="H94" s="41"/>
    </row>
    <row r="95" spans="1:256" s="6" customFormat="1">
      <c r="A95" s="74">
        <v>12</v>
      </c>
      <c r="B95" s="65" t="s">
        <v>92</v>
      </c>
      <c r="C95" s="90"/>
      <c r="D95" s="67"/>
      <c r="E95" s="124"/>
      <c r="F95" s="4"/>
      <c r="H95" s="41"/>
    </row>
    <row r="96" spans="1:256" s="49" customFormat="1" ht="15" customHeight="1">
      <c r="A96" s="129">
        <v>12.1</v>
      </c>
      <c r="B96" s="130" t="s">
        <v>58</v>
      </c>
      <c r="C96" s="131">
        <v>544</v>
      </c>
      <c r="D96" s="132" t="s">
        <v>8</v>
      </c>
      <c r="E96" s="131"/>
      <c r="F96" s="4">
        <f t="shared" ref="F96:F102" si="4">ROUND(C96*E96,2)</f>
        <v>0</v>
      </c>
      <c r="H96" s="41"/>
      <c r="I96" s="50"/>
    </row>
    <row r="97" spans="1:35" s="49" customFormat="1" ht="15" customHeight="1">
      <c r="A97" s="133">
        <v>12.2</v>
      </c>
      <c r="B97" s="130" t="s">
        <v>53</v>
      </c>
      <c r="C97" s="131">
        <v>176.8</v>
      </c>
      <c r="D97" s="132" t="s">
        <v>9</v>
      </c>
      <c r="E97" s="131"/>
      <c r="F97" s="4">
        <f t="shared" si="4"/>
        <v>0</v>
      </c>
      <c r="H97" s="41"/>
      <c r="I97" s="50"/>
    </row>
    <row r="98" spans="1:35" s="49" customFormat="1" ht="15" customHeight="1">
      <c r="A98" s="129">
        <v>12.3</v>
      </c>
      <c r="B98" s="130" t="s">
        <v>54</v>
      </c>
      <c r="C98" s="131">
        <v>42.43</v>
      </c>
      <c r="D98" s="132" t="s">
        <v>7</v>
      </c>
      <c r="E98" s="131"/>
      <c r="F98" s="4">
        <f t="shared" si="4"/>
        <v>0</v>
      </c>
      <c r="H98" s="41"/>
      <c r="I98" s="51"/>
    </row>
    <row r="99" spans="1:35" s="49" customFormat="1" ht="15" customHeight="1">
      <c r="A99" s="133">
        <v>12.4</v>
      </c>
      <c r="B99" s="130" t="s">
        <v>55</v>
      </c>
      <c r="C99" s="131">
        <v>40.31</v>
      </c>
      <c r="D99" s="132" t="s">
        <v>7</v>
      </c>
      <c r="E99" s="66"/>
      <c r="F99" s="4">
        <f t="shared" si="4"/>
        <v>0</v>
      </c>
      <c r="H99" s="41"/>
      <c r="I99" s="51"/>
    </row>
    <row r="100" spans="1:35" s="49" customFormat="1" ht="25.5">
      <c r="A100" s="129">
        <v>12.5</v>
      </c>
      <c r="B100" s="130" t="s">
        <v>56</v>
      </c>
      <c r="C100" s="134">
        <v>11.93</v>
      </c>
      <c r="D100" s="108" t="s">
        <v>7</v>
      </c>
      <c r="E100" s="135"/>
      <c r="F100" s="4">
        <f t="shared" si="4"/>
        <v>0</v>
      </c>
      <c r="H100" s="41"/>
      <c r="I100" s="51"/>
    </row>
    <row r="101" spans="1:35" s="52" customFormat="1" ht="15" customHeight="1">
      <c r="A101" s="133">
        <v>12.6</v>
      </c>
      <c r="B101" s="130" t="s">
        <v>104</v>
      </c>
      <c r="C101" s="136">
        <v>221</v>
      </c>
      <c r="D101" s="132" t="s">
        <v>9</v>
      </c>
      <c r="E101" s="136"/>
      <c r="F101" s="4">
        <f t="shared" si="4"/>
        <v>0</v>
      </c>
      <c r="H101" s="41"/>
      <c r="I101" s="51"/>
    </row>
    <row r="102" spans="1:35" s="49" customFormat="1" ht="15" customHeight="1">
      <c r="A102" s="129">
        <v>12.7</v>
      </c>
      <c r="B102" s="130" t="s">
        <v>57</v>
      </c>
      <c r="C102" s="131">
        <v>552.5</v>
      </c>
      <c r="D102" s="132" t="s">
        <v>59</v>
      </c>
      <c r="E102" s="137"/>
      <c r="F102" s="4">
        <f t="shared" si="4"/>
        <v>0</v>
      </c>
      <c r="H102" s="41"/>
      <c r="I102" s="51"/>
    </row>
    <row r="103" spans="1:35" s="49" customFormat="1" ht="9.75" customHeight="1">
      <c r="A103" s="138"/>
      <c r="B103" s="130"/>
      <c r="C103" s="131"/>
      <c r="D103" s="139"/>
      <c r="E103" s="140"/>
      <c r="F103" s="4"/>
      <c r="H103" s="41"/>
    </row>
    <row r="104" spans="1:35" s="6" customFormat="1" ht="38.25">
      <c r="A104" s="141">
        <v>13</v>
      </c>
      <c r="B104" s="129" t="s">
        <v>52</v>
      </c>
      <c r="C104" s="121">
        <v>5265</v>
      </c>
      <c r="D104" s="142" t="s">
        <v>8</v>
      </c>
      <c r="E104" s="66"/>
      <c r="F104" s="4">
        <f>ROUND(C104*E104,2)</f>
        <v>0</v>
      </c>
      <c r="H104" s="41"/>
    </row>
    <row r="105" spans="1:35" s="6" customFormat="1">
      <c r="A105" s="64"/>
      <c r="B105" s="129"/>
      <c r="C105" s="143"/>
      <c r="D105" s="142"/>
      <c r="E105" s="66"/>
      <c r="F105" s="11"/>
      <c r="H105" s="41"/>
    </row>
    <row r="106" spans="1:35" s="6" customFormat="1">
      <c r="A106" s="144">
        <v>14</v>
      </c>
      <c r="B106" s="129" t="s">
        <v>102</v>
      </c>
      <c r="C106" s="66">
        <v>1</v>
      </c>
      <c r="D106" s="142" t="s">
        <v>6</v>
      </c>
      <c r="E106" s="66"/>
      <c r="F106" s="4">
        <f>ROUND(C106*E106,2)</f>
        <v>0</v>
      </c>
      <c r="H106" s="41"/>
    </row>
    <row r="107" spans="1:35">
      <c r="A107" s="145"/>
      <c r="B107" s="146" t="s">
        <v>82</v>
      </c>
      <c r="C107" s="147"/>
      <c r="D107" s="148"/>
      <c r="E107" s="149"/>
      <c r="F107" s="28">
        <f>SUM(F15:F106)</f>
        <v>0</v>
      </c>
      <c r="H107" s="33"/>
    </row>
    <row r="108" spans="1:35">
      <c r="A108" s="71"/>
      <c r="B108" s="92"/>
      <c r="C108" s="143"/>
      <c r="D108" s="143"/>
      <c r="E108" s="66"/>
      <c r="F108" s="5"/>
      <c r="H108" s="16"/>
      <c r="J108" s="16"/>
    </row>
    <row r="109" spans="1:35" s="6" customFormat="1" ht="12.75" customHeight="1">
      <c r="A109" s="150" t="s">
        <v>11</v>
      </c>
      <c r="B109" s="68" t="s">
        <v>12</v>
      </c>
      <c r="C109" s="143"/>
      <c r="D109" s="151"/>
      <c r="E109" s="66"/>
      <c r="F109" s="202"/>
      <c r="H109" s="41"/>
    </row>
    <row r="110" spans="1:35" s="32" customFormat="1" ht="12.75" customHeight="1">
      <c r="A110" s="29"/>
      <c r="B110" s="152"/>
      <c r="C110" s="153"/>
      <c r="D110" s="154"/>
      <c r="E110" s="34"/>
      <c r="F110" s="203"/>
      <c r="G110" s="53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1:35" s="6" customFormat="1" ht="38.25">
      <c r="A111" s="29">
        <v>1</v>
      </c>
      <c r="B111" s="155" t="s">
        <v>51</v>
      </c>
      <c r="C111" s="198"/>
      <c r="D111" s="143" t="s">
        <v>94</v>
      </c>
      <c r="E111" s="217"/>
      <c r="F111" s="4">
        <f>ROUND(C111*E111,2)</f>
        <v>0</v>
      </c>
      <c r="H111" s="42"/>
    </row>
    <row r="112" spans="1:35" s="6" customFormat="1">
      <c r="A112" s="29"/>
      <c r="B112" s="155"/>
      <c r="C112" s="143"/>
      <c r="D112" s="143"/>
      <c r="E112" s="90"/>
      <c r="F112" s="55"/>
      <c r="H112" s="42"/>
    </row>
    <row r="113" spans="1:10">
      <c r="A113" s="156"/>
      <c r="B113" s="146" t="s">
        <v>13</v>
      </c>
      <c r="C113" s="157"/>
      <c r="D113" s="157"/>
      <c r="E113" s="157"/>
      <c r="F113" s="28">
        <f>SUM(F110:F111)</f>
        <v>0</v>
      </c>
    </row>
    <row r="114" spans="1:10" ht="9.75" customHeight="1">
      <c r="A114" s="71"/>
      <c r="B114" s="158"/>
      <c r="C114" s="143"/>
      <c r="D114" s="143"/>
      <c r="E114" s="143"/>
      <c r="F114" s="5"/>
    </row>
    <row r="115" spans="1:10" s="17" customFormat="1">
      <c r="A115" s="159"/>
      <c r="B115" s="160" t="s">
        <v>69</v>
      </c>
      <c r="C115" s="161"/>
      <c r="D115" s="162"/>
      <c r="E115" s="163"/>
      <c r="F115" s="28">
        <f>+F107+F113</f>
        <v>0</v>
      </c>
    </row>
    <row r="116" spans="1:10" s="17" customFormat="1">
      <c r="A116" s="164"/>
      <c r="B116" s="165" t="s">
        <v>69</v>
      </c>
      <c r="C116" s="166"/>
      <c r="D116" s="167"/>
      <c r="E116" s="168"/>
      <c r="F116" s="28">
        <f>F115</f>
        <v>0</v>
      </c>
    </row>
    <row r="117" spans="1:10" s="2" customFormat="1" ht="10.5" customHeight="1">
      <c r="A117" s="18"/>
      <c r="B117" s="169"/>
      <c r="C117" s="170"/>
      <c r="D117" s="171"/>
      <c r="E117" s="170"/>
      <c r="F117" s="204"/>
      <c r="G117" s="19"/>
    </row>
    <row r="118" spans="1:10" s="23" customFormat="1" ht="15">
      <c r="A118" s="20"/>
      <c r="B118" s="172" t="s">
        <v>22</v>
      </c>
      <c r="C118" s="173"/>
      <c r="D118" s="174"/>
      <c r="E118" s="175"/>
      <c r="F118" s="205"/>
      <c r="G118" s="21"/>
      <c r="H118" s="22"/>
      <c r="I118" s="22"/>
      <c r="J118" s="22"/>
    </row>
    <row r="119" spans="1:10" s="23" customFormat="1" ht="14.25">
      <c r="A119" s="20"/>
      <c r="B119" s="176" t="s">
        <v>23</v>
      </c>
      <c r="C119" s="177">
        <v>0.1</v>
      </c>
      <c r="D119" s="174"/>
      <c r="E119" s="175"/>
      <c r="F119" s="206">
        <f>+F116*C119</f>
        <v>0</v>
      </c>
      <c r="G119" s="21"/>
      <c r="H119" s="36"/>
      <c r="I119" s="22"/>
      <c r="J119" s="24"/>
    </row>
    <row r="120" spans="1:10" s="23" customFormat="1" ht="14.25">
      <c r="A120" s="20"/>
      <c r="B120" s="176" t="s">
        <v>25</v>
      </c>
      <c r="C120" s="177">
        <v>1.4999999999999999E-2</v>
      </c>
      <c r="D120" s="174"/>
      <c r="E120" s="175"/>
      <c r="F120" s="206">
        <f>+F116*C120</f>
        <v>0</v>
      </c>
      <c r="G120" s="21"/>
      <c r="H120" s="36"/>
      <c r="I120" s="22"/>
      <c r="J120" s="24"/>
    </row>
    <row r="121" spans="1:10" s="23" customFormat="1" ht="14.25">
      <c r="A121" s="20"/>
      <c r="B121" s="176" t="s">
        <v>60</v>
      </c>
      <c r="C121" s="177">
        <v>0.04</v>
      </c>
      <c r="D121" s="174"/>
      <c r="E121" s="175"/>
      <c r="F121" s="206">
        <f>+F116*C121</f>
        <v>0</v>
      </c>
      <c r="G121" s="21"/>
      <c r="H121" s="36"/>
      <c r="I121" s="22"/>
      <c r="J121" s="24"/>
    </row>
    <row r="122" spans="1:10" s="23" customFormat="1" ht="14.25">
      <c r="A122" s="20"/>
      <c r="B122" s="176" t="s">
        <v>61</v>
      </c>
      <c r="C122" s="177">
        <v>0.03</v>
      </c>
      <c r="D122" s="174"/>
      <c r="E122" s="175"/>
      <c r="F122" s="206">
        <f>+F116*C122</f>
        <v>0</v>
      </c>
      <c r="G122" s="21"/>
      <c r="H122" s="36"/>
      <c r="I122" s="22"/>
      <c r="J122" s="24"/>
    </row>
    <row r="123" spans="1:10" s="23" customFormat="1" ht="14.25">
      <c r="A123" s="20"/>
      <c r="B123" s="176" t="s">
        <v>24</v>
      </c>
      <c r="C123" s="177">
        <v>0.05</v>
      </c>
      <c r="D123" s="174"/>
      <c r="E123" s="175"/>
      <c r="F123" s="206">
        <f>+F116*C123</f>
        <v>0</v>
      </c>
      <c r="G123" s="21"/>
      <c r="H123" s="36"/>
      <c r="I123" s="22"/>
      <c r="J123" s="24"/>
    </row>
    <row r="124" spans="1:10" s="23" customFormat="1" ht="14.25">
      <c r="A124" s="174"/>
      <c r="B124" s="176" t="s">
        <v>62</v>
      </c>
      <c r="C124" s="177">
        <v>0.01</v>
      </c>
      <c r="D124" s="174"/>
      <c r="E124" s="175"/>
      <c r="F124" s="206">
        <f>+F116*C124</f>
        <v>0</v>
      </c>
      <c r="G124" s="21"/>
      <c r="H124" s="36"/>
      <c r="I124" s="22"/>
      <c r="J124" s="24"/>
    </row>
    <row r="125" spans="1:10" s="23" customFormat="1" ht="14.25">
      <c r="A125" s="174"/>
      <c r="B125" s="176" t="s">
        <v>63</v>
      </c>
      <c r="C125" s="177">
        <v>0.18</v>
      </c>
      <c r="D125" s="174"/>
      <c r="E125" s="175"/>
      <c r="F125" s="206">
        <f>+F119*C125</f>
        <v>0</v>
      </c>
      <c r="G125" s="21"/>
      <c r="H125" s="36"/>
      <c r="I125" s="22"/>
      <c r="J125" s="24"/>
    </row>
    <row r="126" spans="1:10" s="23" customFormat="1" ht="14.25">
      <c r="A126" s="174"/>
      <c r="B126" s="176" t="s">
        <v>64</v>
      </c>
      <c r="C126" s="178">
        <v>1E-3</v>
      </c>
      <c r="D126" s="174"/>
      <c r="E126" s="174"/>
      <c r="F126" s="207">
        <f>+F116*C126</f>
        <v>0</v>
      </c>
      <c r="G126" s="21"/>
      <c r="H126" s="36"/>
      <c r="I126" s="22"/>
      <c r="J126" s="24"/>
    </row>
    <row r="127" spans="1:10" s="23" customFormat="1" ht="14.25">
      <c r="A127" s="174"/>
      <c r="B127" s="176" t="s">
        <v>65</v>
      </c>
      <c r="C127" s="177">
        <v>0.05</v>
      </c>
      <c r="D127" s="174"/>
      <c r="E127" s="175"/>
      <c r="F127" s="206">
        <f>+F116*C127</f>
        <v>0</v>
      </c>
      <c r="G127" s="21"/>
      <c r="H127" s="36"/>
      <c r="I127" s="22"/>
      <c r="J127" s="24"/>
    </row>
    <row r="128" spans="1:10" s="23" customFormat="1" ht="15" customHeight="1">
      <c r="A128" s="174"/>
      <c r="B128" s="176" t="s">
        <v>66</v>
      </c>
      <c r="C128" s="177">
        <v>0.1</v>
      </c>
      <c r="D128" s="174"/>
      <c r="E128" s="175"/>
      <c r="F128" s="206">
        <f>+F116*C128</f>
        <v>0</v>
      </c>
      <c r="G128" s="21"/>
      <c r="H128" s="36"/>
      <c r="I128" s="22"/>
      <c r="J128" s="25"/>
    </row>
    <row r="129" spans="1:10" s="23" customFormat="1" ht="28.5">
      <c r="A129" s="174"/>
      <c r="B129" s="179" t="s">
        <v>67</v>
      </c>
      <c r="C129" s="180">
        <v>0.03</v>
      </c>
      <c r="D129" s="181"/>
      <c r="E129" s="182"/>
      <c r="F129" s="206">
        <f>+F116*C129</f>
        <v>0</v>
      </c>
      <c r="G129" s="21"/>
      <c r="H129" s="36"/>
      <c r="I129" s="22"/>
      <c r="J129" s="24"/>
    </row>
    <row r="130" spans="1:10" s="23" customFormat="1" ht="14.25">
      <c r="A130" s="183"/>
      <c r="B130" s="184" t="s">
        <v>26</v>
      </c>
      <c r="C130" s="185">
        <v>1.4999999999999999E-2</v>
      </c>
      <c r="D130" s="186"/>
      <c r="E130" s="187"/>
      <c r="F130" s="206">
        <f>+F116*C130</f>
        <v>0</v>
      </c>
      <c r="G130" s="21"/>
      <c r="H130" s="36"/>
      <c r="I130" s="22"/>
      <c r="J130" s="24"/>
    </row>
    <row r="131" spans="1:10" s="23" customFormat="1" ht="15">
      <c r="A131" s="26"/>
      <c r="B131" s="188" t="s">
        <v>27</v>
      </c>
      <c r="C131" s="189"/>
      <c r="D131" s="190"/>
      <c r="E131" s="189"/>
      <c r="F131" s="208">
        <f>SUM(F119:F130)</f>
        <v>0</v>
      </c>
      <c r="G131" s="21"/>
      <c r="H131" s="37"/>
    </row>
    <row r="132" spans="1:10" s="23" customFormat="1" ht="14.25">
      <c r="A132" s="191"/>
      <c r="B132" s="192"/>
      <c r="C132" s="193"/>
      <c r="D132" s="191"/>
      <c r="E132" s="194"/>
      <c r="F132" s="209"/>
      <c r="G132" s="21"/>
    </row>
    <row r="133" spans="1:10" s="23" customFormat="1" ht="15">
      <c r="A133" s="27"/>
      <c r="B133" s="195" t="s">
        <v>68</v>
      </c>
      <c r="C133" s="196"/>
      <c r="D133" s="197"/>
      <c r="E133" s="196"/>
      <c r="F133" s="210">
        <f>+F116+F131</f>
        <v>0</v>
      </c>
      <c r="G133" s="21"/>
      <c r="H133" s="38"/>
    </row>
    <row r="137" spans="1:10">
      <c r="B137" s="15"/>
    </row>
    <row r="138" spans="1:10">
      <c r="B138" s="14"/>
    </row>
  </sheetData>
  <sheetProtection algorithmName="SHA-512" hashValue="jXV0x6gLVvGvenHDSMcph80g98s/2LL9uxw2Pr33yQPq8q29CicM5mD7YVx69qxwXdBsUJMJZ/BIRUoZ4LZi0g==" saltValue="JnVybBZ+7Hf9VYa+VqYF5Q==" spinCount="100000" sheet="1" objects="1" scenarios="1"/>
  <autoFilter ref="A11:F109"/>
  <mergeCells count="9">
    <mergeCell ref="A9:B9"/>
    <mergeCell ref="D9:E9"/>
    <mergeCell ref="A10:F10"/>
    <mergeCell ref="A8:F8"/>
    <mergeCell ref="A1:F1"/>
    <mergeCell ref="A2:F2"/>
    <mergeCell ref="A3:F3"/>
    <mergeCell ref="A4:F4"/>
    <mergeCell ref="A7:F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3" fitToHeight="0" orientation="portrait" horizontalDpi="4294967295" verticalDpi="4294967295" r:id="rId1"/>
  <rowBreaks count="3" manualBreakCount="3">
    <brk id="45" max="5" man="1"/>
    <brk id="88" max="5" man="1"/>
    <brk id="11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153 ult </vt:lpstr>
      <vt:lpstr>'PRES. 153 ult '!Área_de_impresión</vt:lpstr>
      <vt:lpstr>'PRES. 153 ult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2020-11-23T14:38:06Z</dcterms:modified>
</cp:coreProperties>
</file>