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RES 225" sheetId="8" r:id="rId1"/>
  </sheets>
  <definedNames>
    <definedName name="_xlnm._FilterDatabase" localSheetId="0" hidden="1">'PRES 225'!$A$11:$F$76</definedName>
    <definedName name="_xlnm.Print_Area" localSheetId="0">'PRES 225'!$A$1:$F$99</definedName>
    <definedName name="_xlnm.Print_Titles" localSheetId="0">'PRES 225'!$1:$11</definedName>
  </definedNames>
  <calcPr calcId="162913" fullPrecision="0"/>
</workbook>
</file>

<file path=xl/calcChain.xml><?xml version="1.0" encoding="utf-8"?>
<calcChain xmlns="http://schemas.openxmlformats.org/spreadsheetml/2006/main">
  <c r="F33" i="8" l="1"/>
  <c r="F47" i="8"/>
  <c r="F40" i="8"/>
  <c r="F34" i="8"/>
  <c r="F69" i="8"/>
  <c r="F49" i="8" l="1"/>
  <c r="F38" i="8"/>
  <c r="F36" i="8" l="1"/>
  <c r="F29" i="8" l="1"/>
  <c r="F28" i="8"/>
  <c r="F27" i="8"/>
  <c r="F32" i="8"/>
  <c r="F35" i="8"/>
  <c r="F22" i="8"/>
  <c r="F45" i="8" l="1"/>
  <c r="F19" i="8"/>
  <c r="F18" i="8"/>
  <c r="F17" i="8"/>
  <c r="F16" i="8"/>
  <c r="F13" i="8"/>
  <c r="F41" i="8" l="1"/>
  <c r="F72" i="8"/>
  <c r="F68" i="8" l="1"/>
  <c r="F24" i="8"/>
  <c r="F39" i="8" l="1"/>
  <c r="F37" i="8" l="1"/>
  <c r="F67" i="8" l="1"/>
  <c r="F23" i="8"/>
  <c r="F77" i="8" l="1"/>
  <c r="F71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A19" i="8"/>
  <c r="A16" i="8"/>
  <c r="F74" i="8" l="1"/>
  <c r="F79" i="8"/>
  <c r="F81" i="8" l="1"/>
  <c r="F82" i="8" s="1"/>
  <c r="F88" i="8" l="1"/>
  <c r="F94" i="8"/>
  <c r="F85" i="8"/>
  <c r="F92" i="8"/>
  <c r="F87" i="8"/>
  <c r="F86" i="8"/>
  <c r="F90" i="8"/>
  <c r="F89" i="8"/>
  <c r="F95" i="8"/>
  <c r="F93" i="8"/>
  <c r="F91" i="8" l="1"/>
</calcChain>
</file>

<file path=xl/sharedStrings.xml><?xml version="1.0" encoding="utf-8"?>
<sst xmlns="http://schemas.openxmlformats.org/spreadsheetml/2006/main" count="125" uniqueCount="80">
  <si>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</si>
  <si>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</si>
  <si>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</si>
  <si>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</si>
  <si>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</si>
  <si>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</si>
  <si>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</si>
  <si>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</si>
  <si>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</si>
  <si>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</si>
  <si>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</si>
  <si>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</si>
  <si>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</si>
  <si>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</si>
  <si>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</si>
  <si>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</si>
  <si>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</si>
  <si>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</si>
  <si>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</si>
  <si>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</si>
  <si>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</si>
  <si>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</si>
  <si>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</si>
  <si>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</si>
  <si>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</si>
  <si>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</si>
  <si>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</si>
  <si>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</si>
  <si>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</si>
  <si>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</si>
  <si>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</si>
  <si>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</si>
  <si>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</si>
  <si>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</si>
  <si>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</si>
  <si>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</si>
  <si>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</si>
  <si>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</si>
  <si>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</si>
  <si>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</si>
  <si>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</si>
  <si>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</si>
  <si>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</si>
  <si>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</si>
  <si>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</si>
  <si>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</si>
  <si>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</si>
  <si>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</si>
  <si>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</si>
  <si>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</si>
  <si>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</si>
  <si>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</si>
  <si>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</si>
  <si>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>SUB-TOTAL GENERAL</t>
  </si>
  <si>
    <t xml:space="preserve">   ZONA : IV</t>
  </si>
  <si>
    <t>A</t>
  </si>
  <si>
    <t>SUB-TOTAL FASE A</t>
  </si>
  <si>
    <t>TUBERIA Ø4" PVC (SDR-26 C/J.G.) + 2% DE PERDIDA POR CAMPANA</t>
  </si>
  <si>
    <t>TEE DE Ø4" X Ø3" ACERO SCH-80 CON PROTECCION ANTICORROSIVA</t>
  </si>
  <si>
    <t>MES</t>
  </si>
  <si>
    <t xml:space="preserve">CODO Ø3"x45º ACERO SCH-80 CON PROTECCION ANTICORROSIVA </t>
  </si>
  <si>
    <t xml:space="preserve">JUNTAS  MECANICAS TIPO DRESSER DE Ø4" </t>
  </si>
  <si>
    <t>Ubicación: SANTO DOMINGO - PROVINCIA MONTE PLATA</t>
  </si>
  <si>
    <t>TUBERIA Ø6" PVC (SDR-26 C/J.G.) + 3% DE PERDIDA POR CAMPANA</t>
  </si>
  <si>
    <t>SUMINISTRO Y COLOCACION DE VALVULAS</t>
  </si>
  <si>
    <t>LIMPIEZA FINAL</t>
  </si>
  <si>
    <t>ANCLAJE H.S.</t>
  </si>
  <si>
    <t xml:space="preserve">CODO Ø4"x 45º ACERO SCH-80 CON PROTECCION ANTICORROSIVA </t>
  </si>
  <si>
    <t>TUBERIA Ø3" PVC (SDR-26 C/J.G.) + 2% DE PERDIDA POR CAMPANA</t>
  </si>
  <si>
    <t>TEE DE Ø3" X Ø3" ACERO SCH-80 CON PROTECCION ANTICORROSIVA</t>
  </si>
  <si>
    <t xml:space="preserve">TAPON Ø3" ACERO SCH-80 CON PROTECCION ANTICORROSIVA </t>
  </si>
  <si>
    <t>CAJA TELESCOPICA PARA VALVULA</t>
  </si>
  <si>
    <t>VALVULA DE COMPUERTA DE Ø4¨ PLATILLADA (INC. 2 JUNTAS DE GOMA, 2 NIPLE PLATILLADOS, 2 JUNTAS MECANICAS TIPO DRESSER Y 2 PARES DE TORNILLOS)</t>
  </si>
  <si>
    <t>RED DE DISTRIBICION COMUNIDAD LA COLA 2</t>
  </si>
  <si>
    <t>ACOMETIDAS RURALES (203 U)</t>
  </si>
  <si>
    <t xml:space="preserve">CODO Ø3"x 90º ACERO SCH-80 CON PROTECCION ANTICORROSIVA </t>
  </si>
  <si>
    <t xml:space="preserve">JUNTAS  MECANICAS TIPO DRESSER DE Ø3" </t>
  </si>
  <si>
    <t>VALVULA DE COMPUERTA DE Ø3¨ PLATILLADA (INC. 2 JUNTAS DE GOMA, 2 NIPLE PLATILLADOS, 2 JUNTAS MECANICAS TIPO DRESSER Y 2 PARES DE TORNILLOS)</t>
  </si>
  <si>
    <t xml:space="preserve">CODO Ø6"x45º ACERO SCH-40 CON PROTECCION ANTICORROSIVA </t>
  </si>
  <si>
    <t>Obra:    RED  LOS BOTADOS   COLA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</si>
</sst>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9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3" fillId="2" borderId="0" xfId="0" applyFont="1" applyFill="1"/>
    <xf numFmtId="0" fontId="11" fillId="0" borderId="0" xfId="0" applyFont="1" applyAlignment="1">
      <alignment vertical="center"/>
    </xf>
    <xf numFmtId="165" fontId="3" fillId="2" borderId="2" xfId="1" applyFont="1" applyFill="1" applyBorder="1" applyAlignment="1" applyProtection="1">
      <alignment vertical="center"/>
      <protection locked="0"/>
    </xf>
    <xf numFmtId="165" fontId="2" fillId="2" borderId="2" xfId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40" fontId="3" fillId="2" borderId="2" xfId="24" applyNumberFormat="1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3" fillId="3" borderId="0" xfId="6" applyFont="1" applyFill="1" applyAlignment="1">
      <alignment vertical="top"/>
    </xf>
    <xf numFmtId="0" fontId="10" fillId="2" borderId="0" xfId="41" applyFont="1" applyFill="1" applyAlignment="1">
      <alignment vertical="top"/>
    </xf>
    <xf numFmtId="0" fontId="8" fillId="0" borderId="0" xfId="0" applyFont="1" applyFill="1"/>
    <xf numFmtId="43" fontId="3" fillId="2" borderId="0" xfId="30" applyFont="1" applyFill="1"/>
    <xf numFmtId="175" fontId="14" fillId="2" borderId="2" xfId="15" applyNumberFormat="1" applyFont="1" applyFill="1" applyBorder="1" applyAlignment="1" applyProtection="1">
      <alignment horizontal="right" vertical="center"/>
    </xf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170" fontId="14" fillId="2" borderId="2" xfId="15" applyFont="1" applyFill="1" applyBorder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175" fontId="14" fillId="3" borderId="3" xfId="15" applyNumberFormat="1" applyFont="1" applyFill="1" applyBorder="1" applyAlignment="1" applyProtection="1">
      <alignment horizontal="right" vertical="center"/>
    </xf>
    <xf numFmtId="0" fontId="12" fillId="3" borderId="0" xfId="6" applyFont="1" applyFill="1" applyAlignment="1">
      <alignment vertical="top"/>
    </xf>
    <xf numFmtId="165" fontId="12" fillId="0" borderId="0" xfId="0" applyNumberFormat="1" applyFont="1" applyAlignment="1">
      <alignment vertical="center"/>
    </xf>
    <xf numFmtId="43" fontId="3" fillId="2" borderId="2" xfId="12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43" fontId="12" fillId="0" borderId="0" xfId="0" applyNumberFormat="1" applyFont="1" applyAlignment="1">
      <alignment vertical="center"/>
    </xf>
    <xf numFmtId="0" fontId="16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0" fillId="2" borderId="0" xfId="41" applyNumberFormat="1" applyFont="1" applyFill="1" applyAlignment="1">
      <alignment vertical="top"/>
    </xf>
    <xf numFmtId="4" fontId="3" fillId="2" borderId="2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/>
    <xf numFmtId="4" fontId="3" fillId="2" borderId="2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1" fillId="4" borderId="0" xfId="0" applyNumberFormat="1" applyFont="1" applyFill="1" applyAlignment="1">
      <alignment vertical="center"/>
    </xf>
    <xf numFmtId="0" fontId="12" fillId="4" borderId="0" xfId="6" applyFont="1" applyFill="1" applyAlignment="1">
      <alignment vertical="top"/>
    </xf>
    <xf numFmtId="4" fontId="3" fillId="4" borderId="2" xfId="0" applyNumberFormat="1" applyFont="1" applyFill="1" applyBorder="1" applyAlignment="1">
      <alignment wrapText="1"/>
    </xf>
    <xf numFmtId="0" fontId="10" fillId="4" borderId="0" xfId="41" applyFont="1" applyFill="1" applyAlignment="1">
      <alignment vertical="top"/>
    </xf>
    <xf numFmtId="0" fontId="11" fillId="4" borderId="0" xfId="0" applyFont="1" applyFill="1" applyAlignment="1">
      <alignment vertical="center"/>
    </xf>
    <xf numFmtId="165" fontId="3" fillId="2" borderId="2" xfId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>
      <alignment vertical="center"/>
    </xf>
    <xf numFmtId="165" fontId="8" fillId="0" borderId="0" xfId="0" applyNumberFormat="1" applyFont="1" applyFill="1"/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2" xfId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3" borderId="2" xfId="1" applyFont="1" applyFill="1" applyBorder="1" applyAlignment="1" applyProtection="1">
      <alignment vertical="center"/>
      <protection locked="0"/>
    </xf>
    <xf numFmtId="175" fontId="14" fillId="3" borderId="2" xfId="15" applyNumberFormat="1" applyFont="1" applyFill="1" applyBorder="1" applyAlignment="1" applyProtection="1">
      <alignment horizontal="right" vertical="center"/>
    </xf>
    <xf numFmtId="43" fontId="6" fillId="0" borderId="0" xfId="0" applyNumberFormat="1" applyFont="1" applyAlignment="1">
      <alignment vertical="center"/>
    </xf>
    <xf numFmtId="43" fontId="2" fillId="0" borderId="0" xfId="30" applyFont="1" applyFill="1"/>
    <xf numFmtId="165" fontId="3" fillId="3" borderId="2" xfId="1" applyFont="1" applyFill="1" applyBorder="1" applyAlignment="1" applyProtection="1">
      <alignment horizontal="right" vertical="center"/>
      <protection locked="0"/>
    </xf>
    <xf numFmtId="172" fontId="2" fillId="3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</xf>
    <xf numFmtId="17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165" fontId="3" fillId="2" borderId="2" xfId="1" applyFont="1" applyFill="1" applyBorder="1" applyAlignment="1" applyProtection="1">
      <alignment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173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center" wrapText="1"/>
    </xf>
    <xf numFmtId="172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</xf>
    <xf numFmtId="165" fontId="6" fillId="2" borderId="2" xfId="1" applyFont="1" applyFill="1" applyBorder="1" applyAlignment="1" applyProtection="1">
      <alignment vertical="center"/>
    </xf>
    <xf numFmtId="173" fontId="2" fillId="2" borderId="2" xfId="1" applyNumberFormat="1" applyFont="1" applyFill="1" applyBorder="1" applyAlignment="1" applyProtection="1">
      <alignment horizontal="center" vertical="center"/>
    </xf>
    <xf numFmtId="0" fontId="2" fillId="2" borderId="2" xfId="11" applyFont="1" applyFill="1" applyBorder="1" applyAlignment="1" applyProtection="1">
      <alignment vertical="center"/>
    </xf>
    <xf numFmtId="0" fontId="3" fillId="2" borderId="2" xfId="10" applyFont="1" applyFill="1" applyBorder="1" applyAlignment="1" applyProtection="1">
      <alignment vertical="center" wrapText="1"/>
    </xf>
    <xf numFmtId="0" fontId="3" fillId="2" borderId="2" xfId="11" applyFont="1" applyFill="1" applyBorder="1" applyAlignment="1" applyProtection="1">
      <alignment vertical="center" wrapText="1"/>
    </xf>
    <xf numFmtId="172" fontId="3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vertical="center" wrapText="1"/>
    </xf>
    <xf numFmtId="173" fontId="2" fillId="2" borderId="2" xfId="12" applyNumberFormat="1" applyFont="1" applyFill="1" applyBorder="1" applyAlignment="1" applyProtection="1">
      <alignment horizontal="center" vertical="center"/>
    </xf>
    <xf numFmtId="43" fontId="3" fillId="2" borderId="2" xfId="12" applyFont="1" applyFill="1" applyBorder="1" applyAlignment="1" applyProtection="1">
      <alignment vertical="center"/>
    </xf>
    <xf numFmtId="2" fontId="3" fillId="2" borderId="2" xfId="12" applyNumberFormat="1" applyFont="1" applyFill="1" applyBorder="1" applyAlignment="1" applyProtection="1">
      <alignment horizontal="center" vertical="center"/>
    </xf>
    <xf numFmtId="172" fontId="3" fillId="2" borderId="2" xfId="12" applyNumberFormat="1" applyFont="1" applyFill="1" applyBorder="1" applyAlignment="1" applyProtection="1">
      <alignment horizontal="center" vertical="center"/>
    </xf>
    <xf numFmtId="43" fontId="3" fillId="2" borderId="2" xfId="12" applyFont="1" applyFill="1" applyBorder="1" applyAlignment="1" applyProtection="1">
      <alignment horizontal="right" vertical="center" wrapText="1"/>
    </xf>
    <xf numFmtId="165" fontId="3" fillId="2" borderId="2" xfId="12" applyNumberFormat="1" applyFont="1" applyFill="1" applyBorder="1" applyAlignment="1" applyProtection="1">
      <alignment horizontal="center" vertical="center"/>
    </xf>
    <xf numFmtId="172" fontId="3" fillId="2" borderId="2" xfId="1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left" vertical="center" wrapText="1"/>
    </xf>
    <xf numFmtId="172" fontId="3" fillId="2" borderId="3" xfId="1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3" xfId="1" applyFont="1" applyFill="1" applyBorder="1" applyAlignment="1" applyProtection="1">
      <alignment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40" applyFont="1" applyFill="1" applyBorder="1" applyAlignment="1" applyProtection="1">
      <alignment vertical="top" wrapText="1"/>
    </xf>
    <xf numFmtId="4" fontId="3" fillId="2" borderId="2" xfId="12" applyNumberFormat="1" applyFont="1" applyFill="1" applyBorder="1" applyAlignment="1" applyProtection="1">
      <alignment vertical="center"/>
    </xf>
    <xf numFmtId="4" fontId="3" fillId="2" borderId="2" xfId="12" applyNumberFormat="1" applyFont="1" applyFill="1" applyBorder="1" applyAlignment="1" applyProtection="1">
      <alignment horizontal="center" vertical="center"/>
    </xf>
    <xf numFmtId="4" fontId="8" fillId="2" borderId="2" xfId="12" applyNumberFormat="1" applyFont="1" applyFill="1" applyBorder="1" applyAlignment="1" applyProtection="1">
      <alignment vertical="center"/>
    </xf>
    <xf numFmtId="174" fontId="3" fillId="2" borderId="2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/>
    </xf>
    <xf numFmtId="4" fontId="3" fillId="2" borderId="2" xfId="0" applyNumberFormat="1" applyFont="1" applyFill="1" applyBorder="1" applyAlignment="1" applyProtection="1">
      <alignment vertical="top" wrapText="1"/>
    </xf>
    <xf numFmtId="166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justify"/>
    </xf>
    <xf numFmtId="4" fontId="3" fillId="2" borderId="2" xfId="0" applyNumberFormat="1" applyFont="1" applyFill="1" applyBorder="1" applyAlignment="1" applyProtection="1">
      <alignment vertical="center" wrapText="1"/>
    </xf>
    <xf numFmtId="166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</xf>
    <xf numFmtId="39" fontId="3" fillId="2" borderId="2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 vertical="center" wrapText="1"/>
    </xf>
    <xf numFmtId="172" fontId="3" fillId="2" borderId="2" xfId="1" applyNumberFormat="1" applyFont="1" applyFill="1" applyBorder="1" applyAlignment="1" applyProtection="1">
      <alignment horizontal="right" vertical="center"/>
    </xf>
    <xf numFmtId="165" fontId="3" fillId="2" borderId="0" xfId="1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wrapText="1"/>
    </xf>
    <xf numFmtId="4" fontId="3" fillId="2" borderId="2" xfId="0" applyNumberFormat="1" applyFont="1" applyFill="1" applyBorder="1" applyProtection="1"/>
    <xf numFmtId="43" fontId="3" fillId="2" borderId="2" xfId="0" applyNumberFormat="1" applyFont="1" applyFill="1" applyBorder="1" applyAlignment="1" applyProtection="1">
      <alignment horizontal="center" vertical="top"/>
    </xf>
    <xf numFmtId="4" fontId="0" fillId="2" borderId="0" xfId="0" applyNumberFormat="1" applyFill="1" applyProtection="1"/>
    <xf numFmtId="173" fontId="2" fillId="2" borderId="2" xfId="1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vertical="center" wrapText="1"/>
    </xf>
    <xf numFmtId="2" fontId="3" fillId="2" borderId="2" xfId="1" applyNumberFormat="1" applyFont="1" applyFill="1" applyBorder="1" applyAlignment="1" applyProtection="1">
      <alignment horizontal="center" vertical="center" wrapText="1"/>
    </xf>
    <xf numFmtId="173" fontId="3" fillId="2" borderId="2" xfId="1" applyNumberFormat="1" applyFont="1" applyFill="1" applyBorder="1" applyAlignment="1" applyProtection="1">
      <alignment horizontal="center" vertical="center" wrapText="1"/>
    </xf>
    <xf numFmtId="165" fontId="3" fillId="2" borderId="2" xfId="1" applyFont="1" applyFill="1" applyBorder="1" applyAlignment="1" applyProtection="1">
      <alignment horizontal="center" vertical="center"/>
    </xf>
    <xf numFmtId="172" fontId="3" fillId="3" borderId="2" xfId="1" applyNumberFormat="1" applyFont="1" applyFill="1" applyBorder="1" applyAlignment="1" applyProtection="1">
      <alignment horizontal="center" vertical="center" wrapText="1"/>
    </xf>
    <xf numFmtId="39" fontId="2" fillId="3" borderId="2" xfId="3" applyFont="1" applyFill="1" applyBorder="1" applyAlignment="1" applyProtection="1">
      <alignment horizontal="center" vertical="center"/>
    </xf>
    <xf numFmtId="165" fontId="3" fillId="3" borderId="2" xfId="1" applyFont="1" applyFill="1" applyBorder="1" applyAlignment="1" applyProtection="1">
      <alignment horizontal="right" vertical="center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2" xfId="1" applyFont="1" applyFill="1" applyBorder="1" applyAlignment="1" applyProtection="1">
      <alignment vertical="center"/>
    </xf>
    <xf numFmtId="172" fontId="2" fillId="2" borderId="2" xfId="1" applyNumberFormat="1" applyFont="1" applyFill="1" applyBorder="1" applyAlignment="1" applyProtection="1">
      <alignment horizontal="center" vertical="center"/>
    </xf>
    <xf numFmtId="165" fontId="12" fillId="2" borderId="2" xfId="1" applyFont="1" applyFill="1" applyBorder="1" applyAlignment="1" applyProtection="1">
      <alignment horizontal="center" vertical="center"/>
    </xf>
    <xf numFmtId="173" fontId="3" fillId="2" borderId="2" xfId="1" applyNumberFormat="1" applyFont="1" applyFill="1" applyBorder="1" applyAlignment="1" applyProtection="1">
      <alignment horizontal="right" vertical="center"/>
    </xf>
    <xf numFmtId="0" fontId="3" fillId="2" borderId="2" xfId="9" applyFont="1" applyFill="1" applyBorder="1" applyAlignment="1" applyProtection="1">
      <alignment vertical="center" wrapText="1"/>
    </xf>
    <xf numFmtId="165" fontId="3" fillId="2" borderId="2" xfId="1" applyFont="1" applyFill="1" applyBorder="1" applyAlignment="1" applyProtection="1">
      <alignment horizontal="right" vertical="center"/>
    </xf>
    <xf numFmtId="172" fontId="3" fillId="3" borderId="2" xfId="1" applyNumberFormat="1" applyFont="1" applyFill="1" applyBorder="1" applyAlignment="1" applyProtection="1">
      <alignment horizontal="center" vertical="center"/>
    </xf>
    <xf numFmtId="165" fontId="3" fillId="3" borderId="2" xfId="1" applyFont="1" applyFill="1" applyBorder="1" applyAlignment="1" applyProtection="1">
      <alignment horizontal="center" vertical="center"/>
    </xf>
    <xf numFmtId="39" fontId="2" fillId="2" borderId="2" xfId="3" applyFont="1" applyFill="1" applyBorder="1" applyAlignment="1" applyProtection="1">
      <alignment horizontal="center" vertical="center"/>
    </xf>
    <xf numFmtId="177" fontId="3" fillId="3" borderId="3" xfId="44" applyNumberFormat="1" applyFont="1" applyFill="1" applyBorder="1" applyAlignment="1" applyProtection="1">
      <alignment horizontal="right" vertical="top"/>
    </xf>
    <xf numFmtId="0" fontId="2" fillId="3" borderId="3" xfId="45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 vertical="top" wrapText="1"/>
    </xf>
    <xf numFmtId="4" fontId="8" fillId="3" borderId="3" xfId="0" applyNumberFormat="1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top" wrapText="1"/>
    </xf>
    <xf numFmtId="177" fontId="3" fillId="3" borderId="2" xfId="44" applyNumberFormat="1" applyFont="1" applyFill="1" applyBorder="1" applyAlignment="1" applyProtection="1">
      <alignment horizontal="right" vertical="top"/>
    </xf>
    <xf numFmtId="0" fontId="2" fillId="3" borderId="2" xfId="45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right" vertical="top" wrapText="1"/>
    </xf>
    <xf numFmtId="4" fontId="8" fillId="3" borderId="2" xfId="0" applyNumberFormat="1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right" vertical="top" wrapText="1"/>
    </xf>
    <xf numFmtId="0" fontId="15" fillId="2" borderId="2" xfId="0" applyFont="1" applyFill="1" applyBorder="1" applyAlignment="1" applyProtection="1">
      <alignment horizontal="center" vertical="top" wrapText="1"/>
    </xf>
    <xf numFmtId="4" fontId="14" fillId="2" borderId="2" xfId="21" applyNumberFormat="1" applyFont="1" applyFill="1" applyBorder="1" applyAlignment="1" applyProtection="1">
      <alignment horizontal="center" vertical="center" wrapText="1"/>
    </xf>
    <xf numFmtId="4" fontId="14" fillId="2" borderId="2" xfId="21" applyNumberFormat="1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right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right"/>
    </xf>
    <xf numFmtId="10" fontId="14" fillId="2" borderId="2" xfId="20" applyNumberFormat="1" applyFont="1" applyFill="1" applyBorder="1" applyAlignment="1" applyProtection="1">
      <alignment horizontal="right" vertical="center" wrapText="1"/>
    </xf>
    <xf numFmtId="10" fontId="14" fillId="2" borderId="2" xfId="20" applyNumberFormat="1" applyFont="1" applyFill="1" applyBorder="1" applyAlignment="1" applyProtection="1">
      <alignment horizontal="right" wrapText="1"/>
    </xf>
    <xf numFmtId="0" fontId="14" fillId="2" borderId="2" xfId="0" applyFont="1" applyFill="1" applyBorder="1" applyAlignment="1" applyProtection="1">
      <alignment horizontal="right" wrapText="1"/>
    </xf>
    <xf numFmtId="10" fontId="14" fillId="2" borderId="2" xfId="20" applyNumberFormat="1" applyFont="1" applyFill="1" applyBorder="1" applyAlignment="1" applyProtection="1">
      <alignment vertical="center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170" fontId="14" fillId="2" borderId="2" xfId="18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Protection="1"/>
    <xf numFmtId="0" fontId="14" fillId="0" borderId="2" xfId="0" applyFont="1" applyFill="1" applyBorder="1" applyAlignment="1" applyProtection="1">
      <alignment horizontal="right" wrapText="1"/>
    </xf>
    <xf numFmtId="10" fontId="14" fillId="0" borderId="2" xfId="20" applyNumberFormat="1" applyFont="1" applyFill="1" applyBorder="1" applyAlignment="1" applyProtection="1">
      <alignment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70" fontId="14" fillId="0" borderId="2" xfId="18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right" vertical="top" wrapText="1"/>
    </xf>
    <xf numFmtId="4" fontId="14" fillId="3" borderId="2" xfId="21" applyNumberFormat="1" applyFont="1" applyFill="1" applyBorder="1" applyAlignment="1" applyProtection="1">
      <alignment horizontal="center" vertical="center" wrapText="1"/>
    </xf>
    <xf numFmtId="4" fontId="14" fillId="3" borderId="2" xfId="21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right" vertical="top" wrapText="1"/>
    </xf>
    <xf numFmtId="4" fontId="14" fillId="3" borderId="3" xfId="21" applyNumberFormat="1" applyFont="1" applyFill="1" applyBorder="1" applyAlignment="1" applyProtection="1">
      <alignment horizontal="center" vertical="center" wrapText="1"/>
    </xf>
    <xf numFmtId="4" fontId="14" fillId="3" borderId="3" xfId="21" applyNumberFormat="1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  <protection locked="0"/>
    </xf>
    <xf numFmtId="165" fontId="2" fillId="2" borderId="2" xfId="1" applyFont="1" applyFill="1" applyBorder="1" applyAlignment="1" applyProtection="1">
      <alignment horizontal="right" vertical="center"/>
      <protection locked="0"/>
    </xf>
    <xf numFmtId="4" fontId="15" fillId="2" borderId="2" xfId="21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0" applyFont="1" applyFill="1" applyBorder="1" applyProtection="1">
      <protection locked="0"/>
    </xf>
    <xf numFmtId="170" fontId="14" fillId="2" borderId="2" xfId="15" applyFont="1" applyFill="1" applyBorder="1" applyProtection="1">
      <protection locked="0"/>
    </xf>
    <xf numFmtId="43" fontId="14" fillId="2" borderId="2" xfId="12" applyFont="1" applyFill="1" applyBorder="1" applyAlignment="1" applyProtection="1">
      <alignment horizontal="right" wrapText="1"/>
      <protection locked="0"/>
    </xf>
    <xf numFmtId="4" fontId="15" fillId="3" borderId="2" xfId="2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Protection="1">
      <protection locked="0"/>
    </xf>
    <xf numFmtId="4" fontId="15" fillId="3" borderId="3" xfId="2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</cellXfs>
  <cellStyles count="49">
    <cellStyle name="Comma_ANALISIS EL PUERTO" xfId="33"/>
    <cellStyle name="Millares" xfId="1" builtinId="3"/>
    <cellStyle name="Millares 10" xfId="12"/>
    <cellStyle name="Millares 10 2 3" xfId="42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47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6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Normal" xfId="0" builtinId="0"/>
    <cellStyle name="Normal 10" xfId="6"/>
    <cellStyle name="Normal 10 2" xfId="22"/>
    <cellStyle name="Normal 13 2" xfId="10"/>
    <cellStyle name="Normal 14" xfId="43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48"/>
    <cellStyle name="Normal_55-09 Equipamiento Pozos Ac. Rural El Llano" xfId="44"/>
    <cellStyle name="Normal_CARCAMO SAN PEDRO" xfId="41"/>
    <cellStyle name="Normal_PRES 059-09 REHABIL. PLANTA DE TRATAMIENTO DE 80 LPS RAPIDA, AC. HATO DEL YAQUE" xfId="45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2</xdr:col>
      <xdr:colOff>37128</xdr:colOff>
      <xdr:row>103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2</xdr:col>
      <xdr:colOff>37128</xdr:colOff>
      <xdr:row>103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2</xdr:col>
      <xdr:colOff>37128</xdr:colOff>
      <xdr:row>103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2</xdr:col>
      <xdr:colOff>37128</xdr:colOff>
      <xdr:row>103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2</xdr:col>
      <xdr:colOff>37128</xdr:colOff>
      <xdr:row>103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2</xdr:col>
      <xdr:colOff>37128</xdr:colOff>
      <xdr:row>103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2</xdr:col>
      <xdr:colOff>37128</xdr:colOff>
      <xdr:row>103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2</xdr:col>
      <xdr:colOff>37128</xdr:colOff>
      <xdr:row>101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2</xdr:col>
      <xdr:colOff>37128</xdr:colOff>
      <xdr:row>100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2</xdr:col>
      <xdr:colOff>37128</xdr:colOff>
      <xdr:row>100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2</xdr:col>
      <xdr:colOff>37128</xdr:colOff>
      <xdr:row>101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2</xdr:col>
      <xdr:colOff>37128</xdr:colOff>
      <xdr:row>101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2</xdr:col>
      <xdr:colOff>37128</xdr:colOff>
      <xdr:row>100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2</xdr:col>
      <xdr:colOff>37128</xdr:colOff>
      <xdr:row>100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75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75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75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76</xdr:row>
      <xdr:rowOff>0</xdr:rowOff>
    </xdr:from>
    <xdr:to>
      <xdr:col>1</xdr:col>
      <xdr:colOff>2780886</xdr:colOff>
      <xdr:row>83</xdr:row>
      <xdr:rowOff>48868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76</xdr:row>
      <xdr:rowOff>0</xdr:rowOff>
    </xdr:from>
    <xdr:to>
      <xdr:col>1</xdr:col>
      <xdr:colOff>1381125</xdr:colOff>
      <xdr:row>76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75</xdr:row>
      <xdr:rowOff>152400</xdr:rowOff>
    </xdr:from>
    <xdr:to>
      <xdr:col>1</xdr:col>
      <xdr:colOff>1419225</xdr:colOff>
      <xdr:row>76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tabSelected="1" view="pageBreakPreview" topLeftCell="A64" zoomScaleNormal="100" zoomScaleSheetLayoutView="100" workbookViewId="0">
      <selection activeCell="I69" sqref="I69"/>
    </sheetView>
  </sheetViews>
  <sheetFormatPr baseColWidth="10" defaultColWidth="9.140625" defaultRowHeight="12.75" x14ac:dyDescent="0.25"/>
  <cols>
    <col min="1" max="1" width="7.28515625" style="9" customWidth="1"/>
    <col min="2" max="2" width="48.7109375" style="6" customWidth="1"/>
    <col min="3" max="3" width="10.5703125" style="11" customWidth="1"/>
    <col min="4" max="4" width="7.140625" style="7" customWidth="1"/>
    <col min="5" max="5" width="11.5703125" style="8" customWidth="1"/>
    <col min="6" max="6" width="14.85546875" style="12" customWidth="1"/>
    <col min="7" max="7" width="14.85546875" style="2" customWidth="1"/>
    <col min="8" max="8" width="15.140625" style="2" customWidth="1"/>
    <col min="9" max="9" width="15.42578125" style="2" bestFit="1" customWidth="1"/>
    <col min="10" max="10" width="11.85546875" style="2" bestFit="1" customWidth="1"/>
    <col min="11" max="12" width="9.140625" style="2"/>
    <col min="13" max="13" width="10.85546875" style="2" bestFit="1" customWidth="1"/>
    <col min="14" max="16384" width="9.140625" style="2"/>
  </cols>
  <sheetData>
    <row r="1" spans="1:9" x14ac:dyDescent="0.25">
      <c r="A1" s="180"/>
      <c r="B1" s="180"/>
      <c r="C1" s="180"/>
      <c r="D1" s="180"/>
      <c r="E1" s="180"/>
      <c r="F1" s="180"/>
    </row>
    <row r="2" spans="1:9" x14ac:dyDescent="0.25">
      <c r="A2" s="180"/>
      <c r="B2" s="180"/>
      <c r="C2" s="180"/>
      <c r="D2" s="180"/>
      <c r="E2" s="180"/>
      <c r="F2" s="180"/>
    </row>
    <row r="3" spans="1:9" x14ac:dyDescent="0.25">
      <c r="A3" s="180"/>
      <c r="B3" s="180"/>
      <c r="C3" s="180"/>
      <c r="D3" s="180"/>
      <c r="E3" s="180"/>
      <c r="F3" s="180"/>
    </row>
    <row r="4" spans="1:9" x14ac:dyDescent="0.25">
      <c r="A4" s="180"/>
      <c r="B4" s="180"/>
      <c r="C4" s="180"/>
      <c r="D4" s="180"/>
      <c r="E4" s="180"/>
      <c r="F4" s="180"/>
    </row>
    <row r="5" spans="1:9" x14ac:dyDescent="0.25">
      <c r="A5" s="36"/>
      <c r="B5" s="36"/>
      <c r="C5" s="36"/>
      <c r="D5" s="36"/>
      <c r="E5" s="36"/>
      <c r="F5" s="36"/>
    </row>
    <row r="6" spans="1:9" x14ac:dyDescent="0.25">
      <c r="A6" s="36"/>
      <c r="B6" s="36"/>
      <c r="C6" s="36"/>
      <c r="D6" s="36"/>
      <c r="E6" s="36"/>
      <c r="F6" s="36"/>
    </row>
    <row r="7" spans="1:9" x14ac:dyDescent="0.25">
      <c r="A7" s="179"/>
      <c r="B7" s="179"/>
      <c r="C7" s="179"/>
      <c r="D7" s="179"/>
      <c r="E7" s="179"/>
      <c r="F7" s="179"/>
    </row>
    <row r="8" spans="1:9" ht="25.5" customHeight="1" x14ac:dyDescent="0.25">
      <c r="A8" s="181" t="s">
        <v>79</v>
      </c>
      <c r="B8" s="181"/>
      <c r="C8" s="181"/>
      <c r="D8" s="181"/>
      <c r="E8" s="181"/>
      <c r="F8" s="181"/>
    </row>
    <row r="9" spans="1:9" ht="15" customHeight="1" x14ac:dyDescent="0.25">
      <c r="A9" s="181" t="s">
        <v>62</v>
      </c>
      <c r="B9" s="181"/>
      <c r="C9" s="182"/>
      <c r="D9" s="183" t="s">
        <v>54</v>
      </c>
      <c r="E9" s="183"/>
      <c r="F9" s="182"/>
    </row>
    <row r="10" spans="1:9" x14ac:dyDescent="0.25">
      <c r="A10" s="184"/>
      <c r="B10" s="184"/>
      <c r="C10" s="184"/>
      <c r="D10" s="184"/>
      <c r="E10" s="184"/>
      <c r="F10" s="184"/>
    </row>
    <row r="11" spans="1:9" x14ac:dyDescent="0.25">
      <c r="A11" s="60" t="s">
        <v>0</v>
      </c>
      <c r="B11" s="61" t="s">
        <v>1</v>
      </c>
      <c r="C11" s="62" t="s">
        <v>2</v>
      </c>
      <c r="D11" s="62" t="s">
        <v>3</v>
      </c>
      <c r="E11" s="62" t="s">
        <v>4</v>
      </c>
      <c r="F11" s="170" t="s">
        <v>5</v>
      </c>
    </row>
    <row r="12" spans="1:9" ht="37.5" customHeight="1" x14ac:dyDescent="0.25">
      <c r="A12" s="63" t="s">
        <v>55</v>
      </c>
      <c r="B12" s="64" t="s">
        <v>73</v>
      </c>
      <c r="C12" s="65"/>
      <c r="D12" s="66"/>
      <c r="E12" s="65"/>
      <c r="F12" s="3"/>
    </row>
    <row r="13" spans="1:9" x14ac:dyDescent="0.25">
      <c r="A13" s="67">
        <v>1</v>
      </c>
      <c r="B13" s="68" t="s">
        <v>19</v>
      </c>
      <c r="C13" s="65">
        <v>4610.05</v>
      </c>
      <c r="D13" s="66" t="s">
        <v>8</v>
      </c>
      <c r="E13" s="65"/>
      <c r="F13" s="3">
        <f>ROUND(C13*E13,2)</f>
        <v>0</v>
      </c>
      <c r="H13" s="15"/>
      <c r="I13" s="34"/>
    </row>
    <row r="14" spans="1:9" x14ac:dyDescent="0.25">
      <c r="A14" s="69"/>
      <c r="B14" s="70"/>
      <c r="C14" s="65"/>
      <c r="D14" s="66"/>
      <c r="E14" s="71"/>
      <c r="F14" s="3"/>
      <c r="H14" s="15"/>
      <c r="I14" s="29"/>
    </row>
    <row r="15" spans="1:9" x14ac:dyDescent="0.25">
      <c r="A15" s="72">
        <v>2</v>
      </c>
      <c r="B15" s="73" t="s">
        <v>13</v>
      </c>
      <c r="C15" s="65"/>
      <c r="D15" s="66"/>
      <c r="E15" s="71"/>
      <c r="F15" s="3"/>
      <c r="H15" s="15"/>
      <c r="I15" s="29"/>
    </row>
    <row r="16" spans="1:9" x14ac:dyDescent="0.25">
      <c r="A16" s="69">
        <f>+A15+0.1</f>
        <v>2.1</v>
      </c>
      <c r="B16" s="74" t="s">
        <v>16</v>
      </c>
      <c r="C16" s="65">
        <v>3289.79</v>
      </c>
      <c r="D16" s="66" t="s">
        <v>7</v>
      </c>
      <c r="E16" s="65"/>
      <c r="F16" s="3">
        <f>ROUND(C16*E16,2)</f>
        <v>0</v>
      </c>
      <c r="H16" s="15"/>
      <c r="I16" s="29"/>
    </row>
    <row r="17" spans="1:13" x14ac:dyDescent="0.25">
      <c r="A17" s="69">
        <v>2.2000000000000002</v>
      </c>
      <c r="B17" s="74" t="s">
        <v>9</v>
      </c>
      <c r="C17" s="65">
        <v>295.19</v>
      </c>
      <c r="D17" s="66" t="s">
        <v>7</v>
      </c>
      <c r="E17" s="65"/>
      <c r="F17" s="3">
        <f>ROUND(C17*E17,2)</f>
        <v>0</v>
      </c>
      <c r="H17" s="15"/>
      <c r="I17" s="29"/>
    </row>
    <row r="18" spans="1:13" ht="25.5" x14ac:dyDescent="0.25">
      <c r="A18" s="69">
        <v>2.2999999999999998</v>
      </c>
      <c r="B18" s="74" t="s">
        <v>27</v>
      </c>
      <c r="C18" s="65">
        <v>2797.74</v>
      </c>
      <c r="D18" s="66" t="s">
        <v>7</v>
      </c>
      <c r="E18" s="65"/>
      <c r="F18" s="3">
        <f>ROUND(C18*E18,2)</f>
        <v>0</v>
      </c>
      <c r="H18" s="15"/>
      <c r="I18" s="29"/>
    </row>
    <row r="19" spans="1:13" ht="25.5" x14ac:dyDescent="0.25">
      <c r="A19" s="69">
        <f t="shared" ref="A19" si="0">+A18+0.1</f>
        <v>2.4</v>
      </c>
      <c r="B19" s="75" t="s">
        <v>28</v>
      </c>
      <c r="C19" s="65">
        <v>590.45000000000005</v>
      </c>
      <c r="D19" s="66" t="s">
        <v>7</v>
      </c>
      <c r="E19" s="65"/>
      <c r="F19" s="3">
        <f>ROUND(C19*E19,2)</f>
        <v>0</v>
      </c>
      <c r="H19" s="15"/>
      <c r="I19" s="29"/>
    </row>
    <row r="20" spans="1:13" x14ac:dyDescent="0.25">
      <c r="A20" s="76"/>
      <c r="B20" s="75"/>
      <c r="C20" s="65"/>
      <c r="D20" s="66"/>
      <c r="E20" s="65"/>
      <c r="F20" s="3"/>
      <c r="H20" s="15"/>
      <c r="I20" s="29"/>
    </row>
    <row r="21" spans="1:13" x14ac:dyDescent="0.25">
      <c r="A21" s="72">
        <v>3</v>
      </c>
      <c r="B21" s="77" t="s">
        <v>14</v>
      </c>
      <c r="C21" s="65"/>
      <c r="D21" s="66"/>
      <c r="E21" s="65"/>
      <c r="F21" s="3"/>
      <c r="H21" s="15"/>
      <c r="I21" s="29"/>
    </row>
    <row r="22" spans="1:13" ht="25.5" x14ac:dyDescent="0.25">
      <c r="A22" s="69">
        <v>3.1</v>
      </c>
      <c r="B22" s="68" t="s">
        <v>68</v>
      </c>
      <c r="C22" s="65">
        <v>1895.47</v>
      </c>
      <c r="D22" s="66" t="s">
        <v>8</v>
      </c>
      <c r="E22" s="65"/>
      <c r="F22" s="3">
        <f t="shared" ref="F22" si="1">ROUND(C22*E22,2)</f>
        <v>0</v>
      </c>
      <c r="H22" s="15"/>
      <c r="I22" s="29"/>
    </row>
    <row r="23" spans="1:13" ht="25.5" x14ac:dyDescent="0.25">
      <c r="A23" s="69">
        <v>3.2</v>
      </c>
      <c r="B23" s="68" t="s">
        <v>57</v>
      </c>
      <c r="C23" s="65">
        <v>911.32</v>
      </c>
      <c r="D23" s="66" t="s">
        <v>8</v>
      </c>
      <c r="E23" s="65"/>
      <c r="F23" s="3">
        <f t="shared" ref="F23:F24" si="2">ROUND(C23*E23,2)</f>
        <v>0</v>
      </c>
      <c r="H23" s="15"/>
      <c r="I23" s="29"/>
    </row>
    <row r="24" spans="1:13" ht="25.5" x14ac:dyDescent="0.25">
      <c r="A24" s="69">
        <v>3.3</v>
      </c>
      <c r="B24" s="68" t="s">
        <v>63</v>
      </c>
      <c r="C24" s="65">
        <v>1914.05</v>
      </c>
      <c r="D24" s="66" t="s">
        <v>8</v>
      </c>
      <c r="E24" s="65"/>
      <c r="F24" s="3">
        <f t="shared" si="2"/>
        <v>0</v>
      </c>
      <c r="H24" s="15"/>
      <c r="I24" s="29"/>
    </row>
    <row r="25" spans="1:13" x14ac:dyDescent="0.25">
      <c r="A25" s="69"/>
      <c r="B25" s="68"/>
      <c r="C25" s="65"/>
      <c r="D25" s="66"/>
      <c r="E25" s="65"/>
      <c r="F25" s="3"/>
      <c r="H25" s="15"/>
      <c r="I25" s="29"/>
    </row>
    <row r="26" spans="1:13" x14ac:dyDescent="0.25">
      <c r="A26" s="72">
        <v>4</v>
      </c>
      <c r="B26" s="77" t="s">
        <v>15</v>
      </c>
      <c r="C26" s="65"/>
      <c r="D26" s="66"/>
      <c r="E26" s="65"/>
      <c r="F26" s="3"/>
      <c r="H26" s="15"/>
      <c r="I26" s="29"/>
    </row>
    <row r="27" spans="1:13" ht="25.5" x14ac:dyDescent="0.25">
      <c r="A27" s="69">
        <v>3.1</v>
      </c>
      <c r="B27" s="68" t="s">
        <v>68</v>
      </c>
      <c r="C27" s="65">
        <v>1895.47</v>
      </c>
      <c r="D27" s="66" t="s">
        <v>8</v>
      </c>
      <c r="E27" s="65"/>
      <c r="F27" s="3">
        <f t="shared" ref="F27:F29" si="3">ROUND(C27*E27,2)</f>
        <v>0</v>
      </c>
      <c r="H27" s="15"/>
      <c r="I27" s="29"/>
    </row>
    <row r="28" spans="1:13" ht="25.5" x14ac:dyDescent="0.25">
      <c r="A28" s="69">
        <v>3.2</v>
      </c>
      <c r="B28" s="68" t="s">
        <v>57</v>
      </c>
      <c r="C28" s="65">
        <v>911.32</v>
      </c>
      <c r="D28" s="66" t="s">
        <v>8</v>
      </c>
      <c r="E28" s="65"/>
      <c r="F28" s="3">
        <f t="shared" si="3"/>
        <v>0</v>
      </c>
      <c r="H28" s="15"/>
      <c r="I28" s="29"/>
    </row>
    <row r="29" spans="1:13" ht="25.5" x14ac:dyDescent="0.25">
      <c r="A29" s="69">
        <v>3.3</v>
      </c>
      <c r="B29" s="68" t="s">
        <v>63</v>
      </c>
      <c r="C29" s="65">
        <v>1914.05</v>
      </c>
      <c r="D29" s="66" t="s">
        <v>8</v>
      </c>
      <c r="E29" s="65"/>
      <c r="F29" s="3">
        <f t="shared" si="3"/>
        <v>0</v>
      </c>
      <c r="H29" s="15"/>
      <c r="I29" s="29"/>
    </row>
    <row r="30" spans="1:13" x14ac:dyDescent="0.25">
      <c r="A30" s="69"/>
      <c r="B30" s="68"/>
      <c r="C30" s="65"/>
      <c r="D30" s="66"/>
      <c r="E30" s="65"/>
      <c r="F30" s="3"/>
      <c r="H30" s="15"/>
      <c r="I30" s="29"/>
    </row>
    <row r="31" spans="1:13" s="17" customFormat="1" ht="25.5" x14ac:dyDescent="0.25">
      <c r="A31" s="78">
        <v>5</v>
      </c>
      <c r="B31" s="77" t="s">
        <v>26</v>
      </c>
      <c r="C31" s="79"/>
      <c r="D31" s="80"/>
      <c r="E31" s="79"/>
      <c r="F31" s="3"/>
      <c r="H31" s="15"/>
      <c r="I31" s="29"/>
    </row>
    <row r="32" spans="1:13" s="17" customFormat="1" ht="25.5" x14ac:dyDescent="0.25">
      <c r="A32" s="81">
        <v>5.0999999999999996</v>
      </c>
      <c r="B32" s="68" t="s">
        <v>78</v>
      </c>
      <c r="C32" s="79">
        <v>3</v>
      </c>
      <c r="D32" s="80" t="s">
        <v>6</v>
      </c>
      <c r="E32" s="79"/>
      <c r="F32" s="30">
        <f>ROUND(C32*E32,2)</f>
        <v>0</v>
      </c>
      <c r="H32" s="15"/>
      <c r="I32" s="35"/>
      <c r="M32" s="37"/>
    </row>
    <row r="33" spans="1:15" s="17" customFormat="1" ht="25.5" x14ac:dyDescent="0.25">
      <c r="A33" s="81">
        <v>5.2</v>
      </c>
      <c r="B33" s="68" t="s">
        <v>60</v>
      </c>
      <c r="C33" s="79">
        <v>6</v>
      </c>
      <c r="D33" s="80" t="s">
        <v>6</v>
      </c>
      <c r="E33" s="79"/>
      <c r="F33" s="30">
        <f>ROUND(C33*E33,2)</f>
        <v>0</v>
      </c>
      <c r="H33" s="15"/>
      <c r="I33" s="35"/>
      <c r="M33" s="37"/>
    </row>
    <row r="34" spans="1:15" s="17" customFormat="1" ht="25.5" x14ac:dyDescent="0.25">
      <c r="A34" s="81">
        <v>5.3</v>
      </c>
      <c r="B34" s="68" t="s">
        <v>75</v>
      </c>
      <c r="C34" s="79">
        <v>2</v>
      </c>
      <c r="D34" s="80" t="s">
        <v>6</v>
      </c>
      <c r="E34" s="79"/>
      <c r="F34" s="30">
        <f t="shared" ref="F34" si="4">ROUND(C34*E34,2)</f>
        <v>0</v>
      </c>
      <c r="H34" s="50"/>
      <c r="M34" s="37"/>
      <c r="N34" s="37"/>
    </row>
    <row r="35" spans="1:15" s="17" customFormat="1" ht="25.5" x14ac:dyDescent="0.25">
      <c r="A35" s="81">
        <v>5.4</v>
      </c>
      <c r="B35" s="68" t="s">
        <v>67</v>
      </c>
      <c r="C35" s="79">
        <v>1</v>
      </c>
      <c r="D35" s="80" t="s">
        <v>6</v>
      </c>
      <c r="E35" s="79"/>
      <c r="F35" s="30">
        <f>ROUND(C35*E35,2)</f>
        <v>0</v>
      </c>
      <c r="H35" s="15"/>
      <c r="I35" s="35"/>
      <c r="M35" s="37"/>
    </row>
    <row r="36" spans="1:15" s="17" customFormat="1" ht="25.5" x14ac:dyDescent="0.25">
      <c r="A36" s="81">
        <v>5.5</v>
      </c>
      <c r="B36" s="68" t="s">
        <v>69</v>
      </c>
      <c r="C36" s="82">
        <v>5</v>
      </c>
      <c r="D36" s="80" t="s">
        <v>6</v>
      </c>
      <c r="E36" s="82"/>
      <c r="F36" s="30">
        <f t="shared" ref="F36" si="5">ROUND(C36*E36,2)</f>
        <v>0</v>
      </c>
      <c r="H36" s="15"/>
      <c r="I36" s="35"/>
      <c r="M36" s="37"/>
    </row>
    <row r="37" spans="1:15" s="17" customFormat="1" ht="25.5" x14ac:dyDescent="0.25">
      <c r="A37" s="81">
        <v>5.6</v>
      </c>
      <c r="B37" s="68" t="s">
        <v>58</v>
      </c>
      <c r="C37" s="79">
        <v>3</v>
      </c>
      <c r="D37" s="80" t="s">
        <v>6</v>
      </c>
      <c r="E37" s="79"/>
      <c r="F37" s="30">
        <f>ROUND(C37*E37,2)</f>
        <v>0</v>
      </c>
      <c r="H37" s="15"/>
      <c r="I37" s="35"/>
      <c r="M37" s="37"/>
    </row>
    <row r="38" spans="1:15" s="17" customFormat="1" ht="25.5" x14ac:dyDescent="0.25">
      <c r="A38" s="81">
        <v>5.7</v>
      </c>
      <c r="B38" s="68" t="s">
        <v>70</v>
      </c>
      <c r="C38" s="79">
        <v>16</v>
      </c>
      <c r="D38" s="80" t="s">
        <v>6</v>
      </c>
      <c r="E38" s="79"/>
      <c r="F38" s="3">
        <f t="shared" ref="F38" si="6">ROUND(C38*E38,2)</f>
        <v>0</v>
      </c>
      <c r="H38" s="50"/>
      <c r="M38" s="37"/>
      <c r="N38" s="37"/>
    </row>
    <row r="39" spans="1:15" s="17" customFormat="1" x14ac:dyDescent="0.25">
      <c r="A39" s="81">
        <v>5.8</v>
      </c>
      <c r="B39" s="68" t="s">
        <v>61</v>
      </c>
      <c r="C39" s="79">
        <v>5</v>
      </c>
      <c r="D39" s="80" t="s">
        <v>6</v>
      </c>
      <c r="E39" s="79"/>
      <c r="F39" s="30">
        <f>ROUND(C39*E39,2)</f>
        <v>0</v>
      </c>
      <c r="H39" s="15"/>
      <c r="I39" s="35"/>
      <c r="M39" s="37"/>
      <c r="O39" s="37"/>
    </row>
    <row r="40" spans="1:15" s="17" customFormat="1" x14ac:dyDescent="0.25">
      <c r="A40" s="81">
        <v>5.9</v>
      </c>
      <c r="B40" s="68" t="s">
        <v>76</v>
      </c>
      <c r="C40" s="79">
        <v>8</v>
      </c>
      <c r="D40" s="80" t="s">
        <v>6</v>
      </c>
      <c r="E40" s="79"/>
      <c r="F40" s="30">
        <f t="shared" ref="F40" si="7">ROUND(C40*E40,2)</f>
        <v>0</v>
      </c>
      <c r="H40" s="50"/>
      <c r="M40" s="37"/>
      <c r="N40" s="37"/>
    </row>
    <row r="41" spans="1:15" x14ac:dyDescent="0.25">
      <c r="A41" s="83">
        <v>5.0999999999999996</v>
      </c>
      <c r="B41" s="68" t="s">
        <v>66</v>
      </c>
      <c r="C41" s="79">
        <v>20</v>
      </c>
      <c r="D41" s="66" t="s">
        <v>6</v>
      </c>
      <c r="E41" s="65"/>
      <c r="F41" s="3">
        <f>ROUND(C41*E41,2)</f>
        <v>0</v>
      </c>
      <c r="H41" s="15"/>
    </row>
    <row r="42" spans="1:15" x14ac:dyDescent="0.25">
      <c r="A42" s="83"/>
      <c r="B42" s="68"/>
      <c r="C42" s="79"/>
      <c r="D42" s="66"/>
      <c r="E42" s="65"/>
      <c r="F42" s="3"/>
      <c r="H42" s="15"/>
    </row>
    <row r="43" spans="1:15" x14ac:dyDescent="0.25">
      <c r="A43" s="72">
        <v>6</v>
      </c>
      <c r="B43" s="77" t="s">
        <v>64</v>
      </c>
      <c r="C43" s="65"/>
      <c r="D43" s="66"/>
      <c r="E43" s="65"/>
      <c r="F43" s="3"/>
      <c r="H43" s="15"/>
    </row>
    <row r="44" spans="1:15" x14ac:dyDescent="0.25">
      <c r="A44" s="84"/>
      <c r="B44" s="85"/>
      <c r="C44" s="65"/>
      <c r="D44" s="66"/>
      <c r="E44" s="65"/>
      <c r="F44" s="3"/>
      <c r="H44" s="15"/>
    </row>
    <row r="45" spans="1:15" ht="51" x14ac:dyDescent="0.25">
      <c r="A45" s="84">
        <v>6.1</v>
      </c>
      <c r="B45" s="85" t="s">
        <v>72</v>
      </c>
      <c r="C45" s="65">
        <v>1</v>
      </c>
      <c r="D45" s="66" t="s">
        <v>6</v>
      </c>
      <c r="E45" s="65"/>
      <c r="F45" s="3">
        <f>ROUND(C45*E45,2)</f>
        <v>0</v>
      </c>
      <c r="H45" s="15"/>
    </row>
    <row r="46" spans="1:15" x14ac:dyDescent="0.25">
      <c r="A46" s="84"/>
      <c r="B46" s="85"/>
      <c r="C46" s="65"/>
      <c r="D46" s="66"/>
      <c r="E46" s="65"/>
      <c r="F46" s="3"/>
      <c r="H46" s="15"/>
    </row>
    <row r="47" spans="1:15" s="51" customFormat="1" ht="38.25" customHeight="1" x14ac:dyDescent="0.25">
      <c r="A47" s="84">
        <v>6.2</v>
      </c>
      <c r="B47" s="85" t="s">
        <v>77</v>
      </c>
      <c r="C47" s="65">
        <v>1</v>
      </c>
      <c r="D47" s="66" t="s">
        <v>6</v>
      </c>
      <c r="E47" s="65"/>
      <c r="F47" s="3">
        <f t="shared" ref="F47" si="8">ROUND(C47*E47,2)</f>
        <v>0</v>
      </c>
      <c r="H47" s="50"/>
      <c r="J47" s="50"/>
      <c r="M47" s="53"/>
    </row>
    <row r="48" spans="1:15" s="51" customFormat="1" ht="13.5" customHeight="1" x14ac:dyDescent="0.25">
      <c r="A48" s="86"/>
      <c r="B48" s="87"/>
      <c r="C48" s="88"/>
      <c r="D48" s="89"/>
      <c r="E48" s="88"/>
      <c r="F48" s="54"/>
      <c r="H48" s="50"/>
      <c r="J48" s="50"/>
      <c r="M48" s="53"/>
    </row>
    <row r="49" spans="1:256" s="51" customFormat="1" x14ac:dyDescent="0.25">
      <c r="A49" s="84">
        <v>6.3</v>
      </c>
      <c r="B49" s="85" t="s">
        <v>71</v>
      </c>
      <c r="C49" s="65">
        <v>2</v>
      </c>
      <c r="D49" s="66" t="s">
        <v>6</v>
      </c>
      <c r="E49" s="65"/>
      <c r="F49" s="3">
        <f t="shared" ref="F49" si="9">ROUND(C49*E49,2)</f>
        <v>0</v>
      </c>
      <c r="H49" s="50"/>
    </row>
    <row r="50" spans="1:256" s="51" customFormat="1" x14ac:dyDescent="0.25">
      <c r="A50" s="84"/>
      <c r="B50" s="85"/>
      <c r="C50" s="65"/>
      <c r="D50" s="66"/>
      <c r="E50" s="65"/>
      <c r="F50" s="3"/>
      <c r="H50" s="50"/>
    </row>
    <row r="51" spans="1:256" s="17" customFormat="1" x14ac:dyDescent="0.25">
      <c r="A51" s="90">
        <v>7</v>
      </c>
      <c r="B51" s="91" t="s">
        <v>74</v>
      </c>
      <c r="C51" s="92"/>
      <c r="D51" s="93"/>
      <c r="E51" s="94"/>
      <c r="F51" s="3"/>
      <c r="G51" s="16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7" customFormat="1" x14ac:dyDescent="0.2">
      <c r="A52" s="95">
        <v>7.1</v>
      </c>
      <c r="B52" s="96" t="s">
        <v>29</v>
      </c>
      <c r="C52" s="97">
        <v>203</v>
      </c>
      <c r="D52" s="98" t="s">
        <v>6</v>
      </c>
      <c r="E52" s="94"/>
      <c r="F52" s="3">
        <f t="shared" ref="F52:F64" si="10">ROUND(C52*E52,2)</f>
        <v>0</v>
      </c>
      <c r="G52" s="16"/>
      <c r="H52" s="15"/>
      <c r="I52" s="28"/>
      <c r="J52" s="16"/>
      <c r="K52" s="38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7" customFormat="1" ht="25.5" x14ac:dyDescent="0.2">
      <c r="A53" s="95">
        <v>7.2</v>
      </c>
      <c r="B53" s="99" t="s">
        <v>30</v>
      </c>
      <c r="C53" s="100">
        <v>2436</v>
      </c>
      <c r="D53" s="101" t="s">
        <v>8</v>
      </c>
      <c r="E53" s="94"/>
      <c r="F53" s="3">
        <f t="shared" si="10"/>
        <v>0</v>
      </c>
      <c r="G53" s="16"/>
      <c r="H53" s="15"/>
      <c r="I53" s="28"/>
      <c r="J53" s="16"/>
      <c r="K53" s="39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7" customFormat="1" ht="25.5" x14ac:dyDescent="0.2">
      <c r="A54" s="95">
        <v>7.3</v>
      </c>
      <c r="B54" s="102" t="s">
        <v>31</v>
      </c>
      <c r="C54" s="97">
        <v>406</v>
      </c>
      <c r="D54" s="98" t="s">
        <v>6</v>
      </c>
      <c r="E54" s="94"/>
      <c r="F54" s="3">
        <f t="shared" si="10"/>
        <v>0</v>
      </c>
      <c r="G54" s="16"/>
      <c r="H54" s="15"/>
      <c r="I54" s="28"/>
      <c r="J54" s="16"/>
      <c r="K54" s="38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45" customFormat="1" x14ac:dyDescent="0.2">
      <c r="A55" s="95">
        <v>7.4</v>
      </c>
      <c r="B55" s="96" t="s">
        <v>32</v>
      </c>
      <c r="C55" s="97">
        <v>203</v>
      </c>
      <c r="D55" s="98" t="s">
        <v>6</v>
      </c>
      <c r="E55" s="94"/>
      <c r="F55" s="3">
        <f t="shared" si="10"/>
        <v>0</v>
      </c>
      <c r="G55" s="41"/>
      <c r="H55" s="42"/>
      <c r="I55" s="43"/>
      <c r="J55" s="41"/>
      <c r="K55" s="44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s="17" customFormat="1" ht="25.5" x14ac:dyDescent="0.2">
      <c r="A56" s="95">
        <v>7.5</v>
      </c>
      <c r="B56" s="102" t="s">
        <v>33</v>
      </c>
      <c r="C56" s="97">
        <v>304.5</v>
      </c>
      <c r="D56" s="98" t="s">
        <v>8</v>
      </c>
      <c r="E56" s="94"/>
      <c r="F56" s="3">
        <f t="shared" si="10"/>
        <v>0</v>
      </c>
      <c r="G56" s="16"/>
      <c r="H56" s="15"/>
      <c r="I56" s="28"/>
      <c r="J56" s="16"/>
      <c r="K56" s="3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7" customFormat="1" x14ac:dyDescent="0.2">
      <c r="A57" s="95">
        <v>7.6</v>
      </c>
      <c r="B57" s="96" t="s">
        <v>34</v>
      </c>
      <c r="C57" s="97">
        <v>203</v>
      </c>
      <c r="D57" s="98" t="s">
        <v>6</v>
      </c>
      <c r="E57" s="94"/>
      <c r="F57" s="3">
        <f t="shared" si="10"/>
        <v>0</v>
      </c>
      <c r="G57" s="16"/>
      <c r="H57" s="15"/>
      <c r="I57" s="28"/>
      <c r="J57" s="16"/>
      <c r="K57" s="38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7" customFormat="1" x14ac:dyDescent="0.2">
      <c r="A58" s="95">
        <v>7.7</v>
      </c>
      <c r="B58" s="96" t="s">
        <v>35</v>
      </c>
      <c r="C58" s="97">
        <v>203</v>
      </c>
      <c r="D58" s="98" t="s">
        <v>6</v>
      </c>
      <c r="E58" s="94"/>
      <c r="F58" s="3">
        <f t="shared" si="10"/>
        <v>0</v>
      </c>
      <c r="G58" s="16"/>
      <c r="H58" s="15"/>
      <c r="I58" s="28"/>
      <c r="J58" s="16"/>
      <c r="K58" s="38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7" customFormat="1" x14ac:dyDescent="0.2">
      <c r="A59" s="95">
        <v>7.8</v>
      </c>
      <c r="B59" s="96" t="s">
        <v>36</v>
      </c>
      <c r="C59" s="97">
        <v>203</v>
      </c>
      <c r="D59" s="98" t="s">
        <v>6</v>
      </c>
      <c r="E59" s="94"/>
      <c r="F59" s="3">
        <f t="shared" si="10"/>
        <v>0</v>
      </c>
      <c r="G59" s="16"/>
      <c r="H59" s="15"/>
      <c r="I59" s="28"/>
      <c r="J59" s="16"/>
      <c r="K59" s="38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7" customFormat="1" x14ac:dyDescent="0.2">
      <c r="A60" s="95">
        <v>7.9</v>
      </c>
      <c r="B60" s="96" t="s">
        <v>37</v>
      </c>
      <c r="C60" s="97">
        <v>203</v>
      </c>
      <c r="D60" s="98" t="s">
        <v>6</v>
      </c>
      <c r="E60" s="94"/>
      <c r="F60" s="3">
        <f t="shared" si="10"/>
        <v>0</v>
      </c>
      <c r="G60" s="16"/>
      <c r="H60" s="15"/>
      <c r="I60" s="28"/>
      <c r="J60" s="16"/>
      <c r="K60" s="38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7" customFormat="1" x14ac:dyDescent="0.2">
      <c r="A61" s="103">
        <v>7.1</v>
      </c>
      <c r="B61" s="104" t="s">
        <v>38</v>
      </c>
      <c r="C61" s="97">
        <v>203</v>
      </c>
      <c r="D61" s="105" t="s">
        <v>17</v>
      </c>
      <c r="E61" s="94"/>
      <c r="F61" s="3">
        <f t="shared" si="10"/>
        <v>0</v>
      </c>
      <c r="G61" s="16"/>
      <c r="H61" s="15"/>
      <c r="I61" s="28"/>
      <c r="J61" s="16"/>
      <c r="K61" s="38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7" customFormat="1" x14ac:dyDescent="0.2">
      <c r="A62" s="103">
        <v>7.11</v>
      </c>
      <c r="B62" s="96" t="s">
        <v>39</v>
      </c>
      <c r="C62" s="97">
        <v>203</v>
      </c>
      <c r="D62" s="98" t="s">
        <v>6</v>
      </c>
      <c r="E62" s="94"/>
      <c r="F62" s="3">
        <f t="shared" si="10"/>
        <v>0</v>
      </c>
      <c r="G62" s="16"/>
      <c r="H62" s="15"/>
      <c r="I62" s="28"/>
      <c r="J62" s="16"/>
      <c r="K62" s="38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7" customFormat="1" x14ac:dyDescent="0.2">
      <c r="A63" s="103">
        <v>7.12</v>
      </c>
      <c r="B63" s="96" t="s">
        <v>40</v>
      </c>
      <c r="C63" s="97">
        <v>401.94</v>
      </c>
      <c r="D63" s="98" t="s">
        <v>7</v>
      </c>
      <c r="E63" s="94"/>
      <c r="F63" s="3">
        <f t="shared" si="10"/>
        <v>0</v>
      </c>
      <c r="G63" s="16"/>
      <c r="H63" s="15"/>
      <c r="I63" s="28"/>
      <c r="J63" s="16"/>
      <c r="K63" s="40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7" customFormat="1" x14ac:dyDescent="0.2">
      <c r="A64" s="103">
        <v>7.13</v>
      </c>
      <c r="B64" s="96" t="s">
        <v>41</v>
      </c>
      <c r="C64" s="97">
        <v>203</v>
      </c>
      <c r="D64" s="98" t="s">
        <v>6</v>
      </c>
      <c r="E64" s="94"/>
      <c r="F64" s="3">
        <f t="shared" si="10"/>
        <v>0</v>
      </c>
      <c r="G64" s="16"/>
      <c r="H64" s="15"/>
      <c r="I64" s="28"/>
      <c r="J64" s="16"/>
      <c r="K64" s="38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13" s="5" customFormat="1" x14ac:dyDescent="0.25">
      <c r="A65" s="72"/>
      <c r="B65" s="85"/>
      <c r="C65" s="65"/>
      <c r="D65" s="66"/>
      <c r="E65" s="65"/>
      <c r="F65" s="3"/>
      <c r="H65" s="15"/>
    </row>
    <row r="66" spans="1:13" x14ac:dyDescent="0.25">
      <c r="A66" s="72">
        <v>8</v>
      </c>
      <c r="B66" s="106" t="s">
        <v>18</v>
      </c>
      <c r="C66" s="65"/>
      <c r="D66" s="66"/>
      <c r="E66" s="65"/>
      <c r="F66" s="3"/>
      <c r="H66" s="15"/>
    </row>
    <row r="67" spans="1:13" ht="25.5" x14ac:dyDescent="0.25">
      <c r="A67" s="107">
        <v>8.1</v>
      </c>
      <c r="B67" s="68" t="s">
        <v>57</v>
      </c>
      <c r="C67" s="65">
        <v>893.45</v>
      </c>
      <c r="D67" s="66" t="s">
        <v>8</v>
      </c>
      <c r="E67" s="65"/>
      <c r="F67" s="52">
        <f>ROUND(E67*C67,2)</f>
        <v>0</v>
      </c>
      <c r="H67" s="15"/>
      <c r="J67" s="15"/>
      <c r="K67" s="34"/>
    </row>
    <row r="68" spans="1:13" ht="25.5" x14ac:dyDescent="0.25">
      <c r="A68" s="107">
        <v>8.1999999999999993</v>
      </c>
      <c r="B68" s="68" t="s">
        <v>63</v>
      </c>
      <c r="C68" s="65">
        <v>1858.3</v>
      </c>
      <c r="D68" s="66" t="s">
        <v>8</v>
      </c>
      <c r="E68" s="65"/>
      <c r="F68" s="52">
        <f>ROUND(E68*C68,2)</f>
        <v>0</v>
      </c>
      <c r="H68" s="15"/>
      <c r="J68" s="15"/>
      <c r="K68" s="34"/>
    </row>
    <row r="69" spans="1:13" ht="25.5" x14ac:dyDescent="0.25">
      <c r="A69" s="107">
        <v>8.3000000000000007</v>
      </c>
      <c r="B69" s="68" t="s">
        <v>68</v>
      </c>
      <c r="C69" s="65">
        <v>1858.3</v>
      </c>
      <c r="D69" s="66" t="s">
        <v>8</v>
      </c>
      <c r="E69" s="108"/>
      <c r="F69" s="52">
        <f>ROUND(E69*C69,2)</f>
        <v>0</v>
      </c>
      <c r="H69" s="15"/>
      <c r="J69" s="15"/>
      <c r="K69" s="34"/>
    </row>
    <row r="70" spans="1:13" s="18" customFormat="1" ht="15" customHeight="1" x14ac:dyDescent="0.25">
      <c r="A70" s="109"/>
      <c r="B70" s="110"/>
      <c r="C70" s="111"/>
      <c r="D70" s="112"/>
      <c r="E70" s="113"/>
      <c r="F70" s="3"/>
      <c r="H70" s="15"/>
      <c r="J70" s="49"/>
    </row>
    <row r="71" spans="1:13" s="46" customFormat="1" ht="38.25" x14ac:dyDescent="0.25">
      <c r="A71" s="114">
        <v>9</v>
      </c>
      <c r="B71" s="115" t="s">
        <v>43</v>
      </c>
      <c r="C71" s="65">
        <v>4610.05</v>
      </c>
      <c r="D71" s="116" t="s">
        <v>8</v>
      </c>
      <c r="E71" s="65"/>
      <c r="F71" s="3">
        <f>ROUND(C71*E71,2)</f>
        <v>0</v>
      </c>
      <c r="H71" s="42"/>
      <c r="M71" s="42"/>
    </row>
    <row r="72" spans="1:13" x14ac:dyDescent="0.25">
      <c r="A72" s="117">
        <v>10</v>
      </c>
      <c r="B72" s="115" t="s">
        <v>65</v>
      </c>
      <c r="C72" s="65">
        <v>1</v>
      </c>
      <c r="D72" s="116" t="s">
        <v>6</v>
      </c>
      <c r="E72" s="65"/>
      <c r="F72" s="3">
        <f>ROUND(C72*E72,2)</f>
        <v>0</v>
      </c>
      <c r="H72" s="42"/>
    </row>
    <row r="73" spans="1:13" x14ac:dyDescent="0.25">
      <c r="A73" s="63"/>
      <c r="B73" s="115"/>
      <c r="C73" s="118"/>
      <c r="D73" s="116"/>
      <c r="E73" s="65"/>
      <c r="F73" s="10"/>
      <c r="H73" s="42"/>
    </row>
    <row r="74" spans="1:13" x14ac:dyDescent="0.25">
      <c r="A74" s="119"/>
      <c r="B74" s="120" t="s">
        <v>56</v>
      </c>
      <c r="C74" s="121"/>
      <c r="D74" s="122"/>
      <c r="E74" s="123"/>
      <c r="F74" s="55">
        <f>SUM(F13:F73)</f>
        <v>0</v>
      </c>
      <c r="H74" s="29"/>
    </row>
    <row r="75" spans="1:13" x14ac:dyDescent="0.25">
      <c r="A75" s="69"/>
      <c r="B75" s="85"/>
      <c r="C75" s="118"/>
      <c r="D75" s="118"/>
      <c r="E75" s="65"/>
      <c r="F75" s="4"/>
      <c r="H75" s="15"/>
      <c r="J75" s="15"/>
    </row>
    <row r="76" spans="1:13" ht="18" customHeight="1" x14ac:dyDescent="0.25">
      <c r="A76" s="124" t="s">
        <v>10</v>
      </c>
      <c r="B76" s="77" t="s">
        <v>11</v>
      </c>
      <c r="C76" s="118"/>
      <c r="D76" s="125"/>
      <c r="E76" s="65"/>
      <c r="F76" s="171"/>
      <c r="H76" s="15"/>
    </row>
    <row r="77" spans="1:13" ht="38.25" x14ac:dyDescent="0.25">
      <c r="A77" s="126">
        <v>1</v>
      </c>
      <c r="B77" s="127" t="s">
        <v>42</v>
      </c>
      <c r="C77" s="3"/>
      <c r="D77" s="128" t="s">
        <v>59</v>
      </c>
      <c r="E77" s="47"/>
      <c r="F77" s="47">
        <f>ROUND(C77*E77,2)</f>
        <v>0</v>
      </c>
      <c r="H77" s="57"/>
    </row>
    <row r="78" spans="1:13" x14ac:dyDescent="0.25">
      <c r="A78" s="69"/>
      <c r="B78" s="127"/>
      <c r="C78" s="118"/>
      <c r="D78" s="118"/>
      <c r="E78" s="118"/>
      <c r="F78" s="4"/>
      <c r="H78" s="37"/>
    </row>
    <row r="79" spans="1:13" x14ac:dyDescent="0.25">
      <c r="A79" s="129"/>
      <c r="B79" s="120" t="s">
        <v>12</v>
      </c>
      <c r="C79" s="130"/>
      <c r="D79" s="130"/>
      <c r="E79" s="130"/>
      <c r="F79" s="55">
        <f>SUM(F77:F78)</f>
        <v>0</v>
      </c>
    </row>
    <row r="80" spans="1:13" x14ac:dyDescent="0.25">
      <c r="A80" s="69"/>
      <c r="B80" s="131"/>
      <c r="C80" s="118"/>
      <c r="D80" s="118"/>
      <c r="E80" s="118"/>
      <c r="F80" s="4"/>
      <c r="H80" s="48"/>
    </row>
    <row r="81" spans="1:10" s="17" customFormat="1" x14ac:dyDescent="0.2">
      <c r="A81" s="132"/>
      <c r="B81" s="133" t="s">
        <v>53</v>
      </c>
      <c r="C81" s="134"/>
      <c r="D81" s="135"/>
      <c r="E81" s="136"/>
      <c r="F81" s="59">
        <f>+F74+F79</f>
        <v>0</v>
      </c>
      <c r="H81" s="37"/>
    </row>
    <row r="82" spans="1:10" s="17" customFormat="1" x14ac:dyDescent="0.2">
      <c r="A82" s="137"/>
      <c r="B82" s="138" t="s">
        <v>53</v>
      </c>
      <c r="C82" s="139"/>
      <c r="D82" s="140"/>
      <c r="E82" s="141"/>
      <c r="F82" s="59">
        <f>F81</f>
        <v>0</v>
      </c>
    </row>
    <row r="83" spans="1:10" s="1" customFormat="1" ht="10.5" customHeight="1" x14ac:dyDescent="0.2">
      <c r="A83" s="20"/>
      <c r="B83" s="142"/>
      <c r="C83" s="143"/>
      <c r="D83" s="144"/>
      <c r="E83" s="143"/>
      <c r="F83" s="172"/>
      <c r="G83" s="19"/>
    </row>
    <row r="84" spans="1:10" s="23" customFormat="1" ht="15" x14ac:dyDescent="0.25">
      <c r="A84" s="20"/>
      <c r="B84" s="145" t="s">
        <v>20</v>
      </c>
      <c r="C84" s="146"/>
      <c r="D84" s="147"/>
      <c r="E84" s="148"/>
      <c r="F84" s="173"/>
      <c r="G84" s="21"/>
      <c r="H84" s="22"/>
      <c r="I84" s="22"/>
      <c r="J84" s="22"/>
    </row>
    <row r="85" spans="1:10" s="23" customFormat="1" ht="14.25" x14ac:dyDescent="0.2">
      <c r="A85" s="20"/>
      <c r="B85" s="149" t="s">
        <v>21</v>
      </c>
      <c r="C85" s="150">
        <v>0.1</v>
      </c>
      <c r="D85" s="147"/>
      <c r="E85" s="148"/>
      <c r="F85" s="174">
        <f>+ROUND(F82*C85,2)</f>
        <v>0</v>
      </c>
      <c r="G85" s="21"/>
      <c r="H85" s="31"/>
      <c r="I85" s="22"/>
      <c r="J85" s="25"/>
    </row>
    <row r="86" spans="1:10" s="23" customFormat="1" ht="14.25" x14ac:dyDescent="0.2">
      <c r="A86" s="20"/>
      <c r="B86" s="149" t="s">
        <v>23</v>
      </c>
      <c r="C86" s="150">
        <v>0.03</v>
      </c>
      <c r="D86" s="147"/>
      <c r="E86" s="148"/>
      <c r="F86" s="174">
        <f>+ROUND(F82*C86,2)</f>
        <v>0</v>
      </c>
      <c r="G86" s="21"/>
      <c r="H86" s="31"/>
      <c r="I86" s="22"/>
      <c r="J86" s="25"/>
    </row>
    <row r="87" spans="1:10" s="23" customFormat="1" ht="14.25" x14ac:dyDescent="0.2">
      <c r="A87" s="20"/>
      <c r="B87" s="149" t="s">
        <v>44</v>
      </c>
      <c r="C87" s="150">
        <v>0.04</v>
      </c>
      <c r="D87" s="147"/>
      <c r="E87" s="148"/>
      <c r="F87" s="174">
        <f>+ROUND(F82*C87,2)</f>
        <v>0</v>
      </c>
      <c r="G87" s="21"/>
      <c r="H87" s="31"/>
      <c r="I87" s="22"/>
      <c r="J87" s="25"/>
    </row>
    <row r="88" spans="1:10" s="23" customFormat="1" ht="14.25" x14ac:dyDescent="0.2">
      <c r="A88" s="20"/>
      <c r="B88" s="149" t="s">
        <v>45</v>
      </c>
      <c r="C88" s="150">
        <v>0.03</v>
      </c>
      <c r="D88" s="147"/>
      <c r="E88" s="148"/>
      <c r="F88" s="174">
        <f>+ROUND(F82*C88,2)</f>
        <v>0</v>
      </c>
      <c r="G88" s="21"/>
      <c r="H88" s="31"/>
      <c r="I88" s="22"/>
      <c r="J88" s="25"/>
    </row>
    <row r="89" spans="1:10" s="23" customFormat="1" ht="14.25" x14ac:dyDescent="0.2">
      <c r="A89" s="20"/>
      <c r="B89" s="149" t="s">
        <v>22</v>
      </c>
      <c r="C89" s="150">
        <v>0.05</v>
      </c>
      <c r="D89" s="147"/>
      <c r="E89" s="148"/>
      <c r="F89" s="174">
        <f>+ROUND(F82*C89,)</f>
        <v>0</v>
      </c>
      <c r="G89" s="21"/>
      <c r="H89" s="31"/>
      <c r="I89" s="22"/>
      <c r="J89" s="25"/>
    </row>
    <row r="90" spans="1:10" s="23" customFormat="1" ht="14.25" x14ac:dyDescent="0.2">
      <c r="A90" s="147"/>
      <c r="B90" s="149" t="s">
        <v>46</v>
      </c>
      <c r="C90" s="150">
        <v>0.01</v>
      </c>
      <c r="D90" s="147"/>
      <c r="E90" s="148"/>
      <c r="F90" s="174">
        <f>+ROUND(F82*C90,2)</f>
        <v>0</v>
      </c>
      <c r="G90" s="21"/>
      <c r="H90" s="31"/>
      <c r="I90" s="22"/>
      <c r="J90" s="25"/>
    </row>
    <row r="91" spans="1:10" s="23" customFormat="1" ht="14.25" x14ac:dyDescent="0.2">
      <c r="A91" s="147"/>
      <c r="B91" s="149" t="s">
        <v>47</v>
      </c>
      <c r="C91" s="150">
        <v>0.18</v>
      </c>
      <c r="D91" s="147"/>
      <c r="E91" s="148"/>
      <c r="F91" s="174">
        <f>+ROUND(F85*C91,2)</f>
        <v>0</v>
      </c>
      <c r="G91" s="21"/>
      <c r="H91" s="31"/>
      <c r="I91" s="22"/>
      <c r="J91" s="25"/>
    </row>
    <row r="92" spans="1:10" s="23" customFormat="1" ht="14.25" x14ac:dyDescent="0.2">
      <c r="A92" s="147"/>
      <c r="B92" s="149" t="s">
        <v>48</v>
      </c>
      <c r="C92" s="151">
        <v>1E-3</v>
      </c>
      <c r="D92" s="147"/>
      <c r="E92" s="147"/>
      <c r="F92" s="175">
        <f>+ROUND(F82*C92,2)</f>
        <v>0</v>
      </c>
      <c r="G92" s="21"/>
      <c r="H92" s="31"/>
      <c r="I92" s="22"/>
      <c r="J92" s="25"/>
    </row>
    <row r="93" spans="1:10" s="23" customFormat="1" ht="14.25" x14ac:dyDescent="0.2">
      <c r="A93" s="147"/>
      <c r="B93" s="149" t="s">
        <v>49</v>
      </c>
      <c r="C93" s="150">
        <v>0.05</v>
      </c>
      <c r="D93" s="147"/>
      <c r="E93" s="148"/>
      <c r="F93" s="174">
        <f>+ROUND(F82*C93,2)</f>
        <v>0</v>
      </c>
      <c r="G93" s="21"/>
      <c r="H93" s="31"/>
      <c r="I93" s="22"/>
      <c r="J93" s="25"/>
    </row>
    <row r="94" spans="1:10" s="23" customFormat="1" ht="15" customHeight="1" x14ac:dyDescent="0.2">
      <c r="A94" s="147"/>
      <c r="B94" s="149" t="s">
        <v>50</v>
      </c>
      <c r="C94" s="150">
        <v>0.1</v>
      </c>
      <c r="D94" s="147"/>
      <c r="E94" s="148"/>
      <c r="F94" s="174">
        <f>+ROUND(F82*C94,2)</f>
        <v>0</v>
      </c>
      <c r="G94" s="21"/>
      <c r="H94" s="31"/>
      <c r="I94" s="22"/>
      <c r="J94" s="26"/>
    </row>
    <row r="95" spans="1:10" s="23" customFormat="1" ht="28.5" x14ac:dyDescent="0.2">
      <c r="A95" s="147"/>
      <c r="B95" s="152" t="s">
        <v>51</v>
      </c>
      <c r="C95" s="153">
        <v>0.03</v>
      </c>
      <c r="D95" s="154"/>
      <c r="E95" s="155"/>
      <c r="F95" s="174">
        <f>+ROUND(F82*C95,2)</f>
        <v>0</v>
      </c>
      <c r="G95" s="24"/>
      <c r="H95" s="31"/>
      <c r="I95" s="22"/>
      <c r="J95" s="25"/>
    </row>
    <row r="96" spans="1:10" s="23" customFormat="1" ht="14.25" x14ac:dyDescent="0.2">
      <c r="A96" s="156"/>
      <c r="B96" s="157" t="s">
        <v>24</v>
      </c>
      <c r="C96" s="158">
        <v>1.4999999999999999E-2</v>
      </c>
      <c r="D96" s="159"/>
      <c r="E96" s="160"/>
      <c r="F96" s="174"/>
      <c r="G96" s="21"/>
      <c r="H96" s="31"/>
      <c r="I96" s="22"/>
      <c r="J96" s="25"/>
    </row>
    <row r="97" spans="1:8" s="23" customFormat="1" ht="15" x14ac:dyDescent="0.2">
      <c r="A97" s="56"/>
      <c r="B97" s="161" t="s">
        <v>25</v>
      </c>
      <c r="C97" s="162"/>
      <c r="D97" s="163"/>
      <c r="E97" s="162"/>
      <c r="F97" s="176"/>
      <c r="G97" s="21"/>
      <c r="H97" s="32"/>
    </row>
    <row r="98" spans="1:8" s="23" customFormat="1" ht="12.75" customHeight="1" x14ac:dyDescent="0.2">
      <c r="A98" s="156"/>
      <c r="B98" s="164"/>
      <c r="C98" s="165"/>
      <c r="D98" s="156"/>
      <c r="E98" s="166"/>
      <c r="F98" s="177"/>
      <c r="G98" s="21"/>
    </row>
    <row r="99" spans="1:8" s="23" customFormat="1" ht="15" x14ac:dyDescent="0.2">
      <c r="A99" s="27"/>
      <c r="B99" s="167" t="s">
        <v>52</v>
      </c>
      <c r="C99" s="168"/>
      <c r="D99" s="169"/>
      <c r="E99" s="168"/>
      <c r="F99" s="178"/>
      <c r="G99" s="58"/>
      <c r="H99" s="33"/>
    </row>
    <row r="103" spans="1:8" x14ac:dyDescent="0.25">
      <c r="B103" s="14"/>
    </row>
    <row r="104" spans="1:8" x14ac:dyDescent="0.25">
      <c r="B104" s="13"/>
    </row>
  </sheetData>
  <sheetProtection algorithmName="SHA-512" hashValue="Om5TVD65GL86jtYAIXTLnvBrPOoIngMk2RAf3rnxZee4k8baBVSWB7m3EmLfV0T2O5eYDOFAJioUoBa6ZYxTIg==" saltValue="RHniOykkaaU4OmtKZW73xw==" spinCount="100000" sheet="1" objects="1" scenarios="1"/>
  <autoFilter ref="A11:F76"/>
  <mergeCells count="9">
    <mergeCell ref="A9:B9"/>
    <mergeCell ref="D9:E9"/>
    <mergeCell ref="A10:F10"/>
    <mergeCell ref="A8:F8"/>
    <mergeCell ref="A1:F1"/>
    <mergeCell ref="A2:F2"/>
    <mergeCell ref="A3:F3"/>
    <mergeCell ref="A4:F4"/>
    <mergeCell ref="A7:F7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4294967295" verticalDpi="4294967295" r:id="rId1"/>
  <rowBreaks count="2" manualBreakCount="2">
    <brk id="48" max="5" man="1"/>
    <brk id="8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225</vt:lpstr>
      <vt:lpstr>'PRES 225'!Área_de_impresión</vt:lpstr>
      <vt:lpstr>'PRES 225'!Títulos_a_imprimir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2020-11-23T15:05:56Z</dcterms:modified>
</cp:coreProperties>
</file>