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pres 227" sheetId="8" r:id="rId1"/>
  </sheets>
  <definedNames>
    <definedName name="_xlnm._FilterDatabase" localSheetId="0" hidden="1">'pres 227'!$A$11:$F$98</definedName>
    <definedName name="_xlnm.Print_Area" localSheetId="0">'pres 227'!$A$1:$F$122</definedName>
    <definedName name="_xlnm.Print_Titles" localSheetId="0">'pres 227'!$1:$11</definedName>
  </definedNames>
  <calcPr calcId="162913"/>
</workbook>
</file>

<file path=xl/calcChain.xml><?xml version="1.0" encoding="utf-8"?>
<calcChain xmlns="http://schemas.openxmlformats.org/spreadsheetml/2006/main">
  <c r="F45" i="8" l="1"/>
  <c r="F44" i="8" l="1"/>
  <c r="F42" i="8"/>
  <c r="F22" i="8"/>
  <c r="F19" i="8"/>
  <c r="F18" i="8"/>
  <c r="F17" i="8"/>
  <c r="F16" i="8"/>
  <c r="F13" i="8"/>
  <c r="F37" i="8" l="1"/>
  <c r="F33" i="8"/>
  <c r="F38" i="8"/>
  <c r="F95" i="8"/>
  <c r="F92" i="8"/>
  <c r="F91" i="8"/>
  <c r="F90" i="8"/>
  <c r="F89" i="8"/>
  <c r="F88" i="8"/>
  <c r="F87" i="8"/>
  <c r="F86" i="8"/>
  <c r="F83" i="8"/>
  <c r="F82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80" i="8" l="1"/>
  <c r="F29" i="8"/>
  <c r="F24" i="8"/>
  <c r="F36" i="8" l="1"/>
  <c r="F35" i="8"/>
  <c r="F32" i="8" l="1"/>
  <c r="F34" i="8" l="1"/>
  <c r="F79" i="8" l="1"/>
  <c r="F28" i="8"/>
  <c r="F23" i="8"/>
  <c r="F99" i="8" l="1"/>
  <c r="F94" i="8"/>
  <c r="F78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27" i="8"/>
  <c r="A19" i="8"/>
  <c r="A16" i="8"/>
  <c r="F101" i="8" l="1"/>
  <c r="F96" i="8"/>
  <c r="F103" i="8" l="1"/>
  <c r="F105" i="8" l="1"/>
  <c r="F119" i="8" l="1"/>
  <c r="F111" i="8"/>
  <c r="F118" i="8"/>
  <c r="F117" i="8"/>
  <c r="F108" i="8"/>
  <c r="F115" i="8"/>
  <c r="F116" i="8"/>
  <c r="F110" i="8"/>
  <c r="F113" i="8"/>
  <c r="F112" i="8"/>
  <c r="F109" i="8"/>
  <c r="F114" i="8" l="1"/>
  <c r="F120" i="8" s="1"/>
  <c r="F122" i="8" l="1"/>
</calcChain>
</file>

<file path=xl/sharedStrings.xml><?xml version="1.0" encoding="utf-8"?>
<sst xmlns="http://schemas.openxmlformats.org/spreadsheetml/2006/main" count="165" uniqueCount="99">
  <si>
    <t>PART.</t>
  </si>
  <si>
    <t>D E S C R I P C I O N</t>
  </si>
  <si>
    <t>CANTIDAD</t>
  </si>
  <si>
    <t>UD</t>
  </si>
  <si>
    <t>P.U. (RD$)</t>
  </si>
  <si>
    <t>VALOR (RD$)</t>
  </si>
  <si>
    <t>U</t>
  </si>
  <si>
    <t>M3</t>
  </si>
  <si>
    <t>M</t>
  </si>
  <si>
    <t>M2</t>
  </si>
  <si>
    <t>ASIENTO DE ARENA</t>
  </si>
  <si>
    <t>Z</t>
  </si>
  <si>
    <t xml:space="preserve">VARIOS </t>
  </si>
  <si>
    <t>SUB-TOTAL DE FASE Z</t>
  </si>
  <si>
    <t>MOVIMIENTO DE TIERRA:</t>
  </si>
  <si>
    <t>SUMINISTRO DE TUBERIA:</t>
  </si>
  <si>
    <t>COLOCACION DE TUBERIA:</t>
  </si>
  <si>
    <t xml:space="preserve">EXCAVACION MATERIAL COMPACTO C/EQUIPO </t>
  </si>
  <si>
    <t>P.A</t>
  </si>
  <si>
    <t>PRUEBA HIDROSTATICA</t>
  </si>
  <si>
    <t xml:space="preserve">REPLANTEO </t>
  </si>
  <si>
    <t>TUBERIA Ø3" PVC (SDR-26 C/J.G.) + 2% DE PERDIDA POR CAMPANA</t>
  </si>
  <si>
    <t>GASTOS INDIRECTOS</t>
  </si>
  <si>
    <t>HONORARIOS PROFESIONALES</t>
  </si>
  <si>
    <t>SUPERVISION DE INAPA</t>
  </si>
  <si>
    <t>GASTOS DE TRANSPORTE</t>
  </si>
  <si>
    <t>MEDIDA DE COMPENSACION AMBIENTAL</t>
  </si>
  <si>
    <t>TOTAL GASTOS INDIRECTOS</t>
  </si>
  <si>
    <t>ANCLAJE DE H.S.</t>
  </si>
  <si>
    <t xml:space="preserve">SUMINISTRO Y COLOCACION DE PIEZAS ESPECIALES </t>
  </si>
  <si>
    <t>RELLENO  COMPACTADO  C/COMPACTADOR MECANICO EN CAPAS 0.30</t>
  </si>
  <si>
    <t>BOTE DE MATERIAL C/CAMON D= 5 KM (SUJETO A CUANTIFICACION DEL SUPERVISOR)</t>
  </si>
  <si>
    <r>
      <t xml:space="preserve">COLLARIN EN POLIETILENO Ø3" </t>
    </r>
    <r>
      <rPr>
        <sz val="9"/>
        <rFont val="Arial"/>
        <family val="2"/>
      </rPr>
      <t>(ABRAZADERA)</t>
    </r>
  </si>
  <si>
    <t>TUBERIA DE POLIETILENO DE ALTA DENSIDAD Ø1/2" INTERNO L=12.00M (PROMEDIO)</t>
  </si>
  <si>
    <t>ADAPTADOR  MACHO Ø1/2" ROSCADO A MANGUERA</t>
  </si>
  <si>
    <t>CODO 1/2" X 90º HG</t>
  </si>
  <si>
    <t>TUBERIA DE HIERRO GALVANIZADO Ø1/2" (BASTONES)</t>
  </si>
  <si>
    <t>NIPLE Ø1/2" H.G.</t>
  </si>
  <si>
    <t>COUPLING 1/2 H.G</t>
  </si>
  <si>
    <t>LLAVE DE CHORRO Ø1/2" BRONCE</t>
  </si>
  <si>
    <t>CHECK 1/2" HG</t>
  </si>
  <si>
    <t>CEMENTO SOLVENTE Y TEFLON</t>
  </si>
  <si>
    <t>PEDESTAL H.S (0.80 X 0.15)</t>
  </si>
  <si>
    <t>EXCAVACION Y TAPADO</t>
  </si>
  <si>
    <t>MANO DE OBRA PLOMERO</t>
  </si>
  <si>
    <t>CAMPAMENTO (INC  ALQUILER DE CASA  O SOLAR, CON CASETA DE MATERIALES CON (U) BAÑO MOVIL)</t>
  </si>
  <si>
    <t xml:space="preserve">SEÑALIZACION, MANEJO DE TRANSITO Y SEGURIDAD VIAL (INC. OBREROS, MECHONES, CONOC, CINTA, AVISO DE PELIGRO Y LETREROS) </t>
  </si>
  <si>
    <t>SEGUROS,POLIZA Y FINANZA</t>
  </si>
  <si>
    <t>GASTOS  ADMINISTRATIVOS</t>
  </si>
  <si>
    <t>LEY 3-86</t>
  </si>
  <si>
    <t>ITBIS 07-2007</t>
  </si>
  <si>
    <t xml:space="preserve">CODIA </t>
  </si>
  <si>
    <t>IMPREVISTOS</t>
  </si>
  <si>
    <t xml:space="preserve">MANTENIMIENTO Y OPERACION SISTEMA </t>
  </si>
  <si>
    <t>ESTUDIOS ( SOCIALES, AMBIENTALES, GEOTECNICO, TOPOGRAFICO, DE CALIDAD)</t>
  </si>
  <si>
    <t xml:space="preserve">TOTAL A CONTRATAR  RD$ </t>
  </si>
  <si>
    <t>SUB-TOTAL GENERAL</t>
  </si>
  <si>
    <t xml:space="preserve">JUNTAS  MECANICAS TIPO DRESSER DE Ø3" </t>
  </si>
  <si>
    <t xml:space="preserve">   ZONA : IV</t>
  </si>
  <si>
    <t>A</t>
  </si>
  <si>
    <t>SUB-TOTAL FASE A</t>
  </si>
  <si>
    <t>TUBERIA Ø4" PVC (SDR-26 C/J.G.) + 2% DE PERDIDA POR CAMPANA</t>
  </si>
  <si>
    <t>TEE DE Ø4" X Ø3" ACERO SCH-80 CON PROTECCION ANTICORROSIVA</t>
  </si>
  <si>
    <t>MES</t>
  </si>
  <si>
    <t xml:space="preserve">CODO Ø3"x45º ACERO SCH-80 CON PROTECCION ANTICORROSIVA </t>
  </si>
  <si>
    <t xml:space="preserve">JUNTAS  MECANICAS TIPO DRESSER DE Ø4" </t>
  </si>
  <si>
    <t>Ubicación: SANTO DOMINGO - PROVINCIA MONTE PLATA</t>
  </si>
  <si>
    <t xml:space="preserve">RED DE DISTRIBICION COMUNIDADES LA PALMITA, LA JAVILLA Y LA FELICITA  </t>
  </si>
  <si>
    <t>TUBERIA Ø6" PVC (SDR-26 C/J.G.) + 3% DE PERDIDA POR CAMPANA</t>
  </si>
  <si>
    <t>SUMINISTRO Y COLOCACION DE VALVULAS</t>
  </si>
  <si>
    <t>VALVULA DE COMPUERTA DE Ø6¨ PLATILLADA (INC. 2 JUNTAS DE GOMA, 2 NIPLE PLATILLADOS, 2 JUNTAS MECANICAS TIPO DRESSER Y 2 PARES DE TORNILLOS)</t>
  </si>
  <si>
    <t>VALVULA DE COMPUERTA DE Ø3¨ PLATILLADA (INC. 2 JUNTAS DE GOMA, 2 NIPLE PLATILLADOS, 2 JUNTAS MECANICAS TIPO DRESSER Y 2 PARES DE TORNILLOS)</t>
  </si>
  <si>
    <t>ACOMETIDAS RURALES (300 U)</t>
  </si>
  <si>
    <t>TUBERIA DE POLIETILENO DE ALTA DENSIDAD Ø1/2" INTERNO L=6.00M (PROMEDIO)</t>
  </si>
  <si>
    <t>ADAPTADOR  HEMBRA Ø1/2" ROSCADO A MANGUERA</t>
  </si>
  <si>
    <t>LLAVE DE PASO DE Ø1/2"</t>
  </si>
  <si>
    <t xml:space="preserve">CAJA DE ACOMETIDA PLASTICA EN POLIETILENO 10" </t>
  </si>
  <si>
    <t>TUBERIA Ø1/2" SCH-40 PVC LONGITUD PROMEDIO</t>
  </si>
  <si>
    <t>VALVULA CHECK 1/2" DE BRONCE</t>
  </si>
  <si>
    <t xml:space="preserve">P.A </t>
  </si>
  <si>
    <t>TAPON HEMBRA Ø1/2"</t>
  </si>
  <si>
    <t>ACERA PERIMETRAL 0.80 M</t>
  </si>
  <si>
    <t xml:space="preserve">CONTEN </t>
  </si>
  <si>
    <t>CORTE DE ASFALTO  E= 2"</t>
  </si>
  <si>
    <t xml:space="preserve">REMOCION DE CARPETA ASFALTICA 2" </t>
  </si>
  <si>
    <t xml:space="preserve">SUMINISTRO Y COLOCACION MATERIAL DE BASE </t>
  </si>
  <si>
    <t>COMPACTACION MATERIAL DE BASE EN CAPA DE 0.20</t>
  </si>
  <si>
    <t>BOTE DE MATERIAL RELLENO Y ASFALTICO C/CAMION D = 5 KM</t>
  </si>
  <si>
    <t xml:space="preserve">REPOSICION CARPETA ASFALTICA (E = 0.05 M) </t>
  </si>
  <si>
    <t>TRANSPORTE DE ASFALTO (DIST. APROX. = 50 KM)</t>
  </si>
  <si>
    <t>M3/KM</t>
  </si>
  <si>
    <t>LIMPIEZA FINAL</t>
  </si>
  <si>
    <t>ACOMETIDAS URBANAS (56 U)</t>
  </si>
  <si>
    <t>PAVIMENTO (1000 M)</t>
  </si>
  <si>
    <t>ANCLAJE H.S.</t>
  </si>
  <si>
    <t xml:space="preserve">CODO Ø4"x 45º ACERO SCH-80 CON PROTECCION ANTICORROSIVA </t>
  </si>
  <si>
    <t xml:space="preserve">JUNTAS  MECANICAS TIPO DRESSER DE Ø6" </t>
  </si>
  <si>
    <t>CAJA TELESCOPICA</t>
  </si>
  <si>
    <t>Obra:   RED  DISTRIBUCION  LA PALMITA -  LA  JAVILLA  - LA FELICITA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</si>
</sst>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(* #,##0.00_);_(* \(#,##0.00\);_(* &quot;-&quot;??_);_(@_)"/>
    <numFmt numFmtId="164" formatCode="#,##0.00\ &quot;€&quot;;[Red]\-#,##0.00\ &quot;€&quot;"/>
    <numFmt numFmtId="165" formatCode="_-* #,##0.00\ _€_-;\-* #,##0.00\ _€_-;_-* &quot;-&quot;??\ _€_-;_-@_-"/>
    <numFmt numFmtId="166" formatCode="#,##0.00;[Red]#,##0.00"/>
    <numFmt numFmtId="167" formatCode="0.0%"/>
    <numFmt numFmtId="168" formatCode="0.000"/>
    <numFmt numFmtId="169" formatCode="General_)"/>
    <numFmt numFmtId="170" formatCode="_-* #,##0.00_-;\-* #,##0.00_-;_-* &quot;-&quot;??_-;_-@_-"/>
    <numFmt numFmtId="171" formatCode="_-* #,##0.00\ _R_D_$_-;\-* #,##0.00\ _R_D_$_-;_-* &quot;-&quot;??\ _R_D_$_-;_-@_-"/>
    <numFmt numFmtId="172" formatCode="_-* #,##0.0\ _€_-;\-* #,##0.0\ _€_-;_-* &quot;-&quot;??\ _€_-;_-@_-"/>
    <numFmt numFmtId="173" formatCode="_-* #,##0\ _€_-;\-* #,##0\ _€_-;_-* &quot;-&quot;??\ _€_-;_-@_-"/>
    <numFmt numFmtId="174" formatCode="#,##0.0_);\(#,##0.0\)"/>
    <numFmt numFmtId="175" formatCode="_(* #,##0.0_);_(* \(#,##0.0\);_(* &quot;-&quot;??_);_(@_)"/>
    <numFmt numFmtId="176" formatCode="0.00_)"/>
    <numFmt numFmtId="177" formatCode="0.0_)"/>
    <numFmt numFmtId="178" formatCode="#,##0.0"/>
    <numFmt numFmtId="179" formatCode="#,##0.0000000000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0"/>
      <name val="Times New Roman"/>
      <family val="1"/>
    </font>
    <font>
      <sz val="12"/>
      <name val="Arial M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165" fontId="1" fillId="0" borderId="0" applyFont="0" applyFill="0" applyBorder="0" applyAlignment="0" applyProtection="0"/>
    <xf numFmtId="0" fontId="3" fillId="0" borderId="0"/>
    <xf numFmtId="39" fontId="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7" fontId="5" fillId="0" borderId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39" fontId="4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8" fillId="0" borderId="0"/>
    <xf numFmtId="0" fontId="3" fillId="0" borderId="0"/>
    <xf numFmtId="170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9" fontId="4" fillId="0" borderId="0"/>
    <xf numFmtId="0" fontId="3" fillId="0" borderId="0"/>
    <xf numFmtId="0" fontId="10" fillId="0" borderId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176" fontId="5" fillId="0" borderId="0"/>
    <xf numFmtId="0" fontId="3" fillId="0" borderId="0"/>
    <xf numFmtId="164" fontId="3" fillId="0" borderId="0" applyFont="0" applyFill="0" applyBorder="0" applyAlignment="0" applyProtection="0"/>
    <xf numFmtId="170" fontId="8" fillId="0" borderId="0" applyFont="0" applyFill="0" applyBorder="0" applyAlignment="0" applyProtection="0"/>
    <xf numFmtId="0" fontId="1" fillId="0" borderId="0"/>
    <xf numFmtId="39" fontId="18" fillId="0" borderId="0"/>
    <xf numFmtId="0" fontId="3" fillId="0" borderId="0"/>
  </cellStyleXfs>
  <cellXfs count="209">
    <xf numFmtId="0" fontId="0" fillId="0" borderId="0" xfId="0"/>
    <xf numFmtId="0" fontId="3" fillId="2" borderId="0" xfId="0" applyFont="1" applyFill="1"/>
    <xf numFmtId="0" fontId="12" fillId="0" borderId="0" xfId="0" applyFont="1" applyAlignment="1">
      <alignment vertical="center"/>
    </xf>
    <xf numFmtId="165" fontId="3" fillId="2" borderId="3" xfId="1" applyFont="1" applyFill="1" applyBorder="1" applyAlignment="1" applyProtection="1">
      <alignment vertical="center"/>
      <protection locked="0"/>
    </xf>
    <xf numFmtId="165" fontId="2" fillId="2" borderId="3" xfId="1" applyFont="1" applyFill="1" applyBorder="1" applyAlignment="1" applyProtection="1">
      <alignment vertical="center"/>
      <protection locked="0"/>
    </xf>
    <xf numFmtId="0" fontId="12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65" fontId="13" fillId="2" borderId="0" xfId="1" applyFont="1" applyFill="1" applyBorder="1" applyAlignment="1">
      <alignment horizontal="center" vertical="center"/>
    </xf>
    <xf numFmtId="165" fontId="13" fillId="2" borderId="0" xfId="1" applyFont="1" applyFill="1" applyBorder="1" applyAlignment="1">
      <alignment vertical="center"/>
    </xf>
    <xf numFmtId="172" fontId="3" fillId="2" borderId="0" xfId="1" applyNumberFormat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vertical="center"/>
    </xf>
    <xf numFmtId="0" fontId="3" fillId="2" borderId="0" xfId="10" applyFont="1" applyFill="1" applyBorder="1" applyAlignment="1">
      <alignment vertical="center" wrapText="1"/>
    </xf>
    <xf numFmtId="169" fontId="3" fillId="2" borderId="0" xfId="0" applyNumberFormat="1" applyFont="1" applyFill="1" applyBorder="1" applyAlignment="1">
      <alignment horizontal="left" vertical="center"/>
    </xf>
    <xf numFmtId="165" fontId="12" fillId="0" borderId="0" xfId="0" applyNumberFormat="1" applyFont="1" applyAlignment="1">
      <alignment vertical="center"/>
    </xf>
    <xf numFmtId="0" fontId="3" fillId="3" borderId="0" xfId="6" applyFont="1" applyFill="1" applyAlignment="1">
      <alignment vertical="top"/>
    </xf>
    <xf numFmtId="0" fontId="11" fillId="2" borderId="0" xfId="41" applyFont="1" applyFill="1" applyAlignment="1">
      <alignment vertical="top"/>
    </xf>
    <xf numFmtId="0" fontId="9" fillId="0" borderId="0" xfId="0" applyFont="1" applyFill="1"/>
    <xf numFmtId="175" fontId="15" fillId="2" borderId="2" xfId="15" applyNumberFormat="1" applyFont="1" applyFill="1" applyBorder="1" applyAlignment="1" applyProtection="1">
      <alignment horizontal="right" vertical="center"/>
    </xf>
    <xf numFmtId="43" fontId="3" fillId="2" borderId="0" xfId="30" applyFont="1" applyFill="1"/>
    <xf numFmtId="175" fontId="15" fillId="2" borderId="3" xfId="15" applyNumberFormat="1" applyFont="1" applyFill="1" applyBorder="1" applyAlignment="1" applyProtection="1">
      <alignment horizontal="right" vertical="center"/>
    </xf>
    <xf numFmtId="43" fontId="3" fillId="0" borderId="0" xfId="30" applyFont="1" applyFill="1"/>
    <xf numFmtId="0" fontId="3" fillId="0" borderId="0" xfId="0" applyFont="1" applyFill="1" applyBorder="1"/>
    <xf numFmtId="0" fontId="3" fillId="0" borderId="0" xfId="0" applyFont="1" applyFill="1"/>
    <xf numFmtId="39" fontId="3" fillId="2" borderId="0" xfId="25" applyFont="1" applyFill="1" applyBorder="1" applyAlignment="1">
      <alignment horizontal="right" vertical="top"/>
    </xf>
    <xf numFmtId="39" fontId="3" fillId="2" borderId="0" xfId="25" applyFont="1" applyFill="1" applyBorder="1" applyAlignment="1">
      <alignment horizontal="right" vertical="top" wrapText="1"/>
    </xf>
    <xf numFmtId="175" fontId="15" fillId="3" borderId="1" xfId="15" applyNumberFormat="1" applyFont="1" applyFill="1" applyBorder="1" applyAlignment="1" applyProtection="1">
      <alignment horizontal="right" vertical="center"/>
    </xf>
    <xf numFmtId="175" fontId="15" fillId="3" borderId="4" xfId="15" applyNumberFormat="1" applyFont="1" applyFill="1" applyBorder="1" applyAlignment="1" applyProtection="1">
      <alignment horizontal="right" vertical="center"/>
    </xf>
    <xf numFmtId="0" fontId="13" fillId="3" borderId="0" xfId="6" applyFont="1" applyFill="1" applyAlignment="1">
      <alignment vertical="top"/>
    </xf>
    <xf numFmtId="165" fontId="13" fillId="0" borderId="0" xfId="0" applyNumberFormat="1" applyFont="1" applyAlignment="1">
      <alignment vertical="center"/>
    </xf>
    <xf numFmtId="43" fontId="3" fillId="2" borderId="3" xfId="12" applyFont="1" applyFill="1" applyBorder="1" applyAlignment="1" applyProtection="1">
      <alignment vertical="center"/>
      <protection locked="0"/>
    </xf>
    <xf numFmtId="170" fontId="3" fillId="0" borderId="0" xfId="0" applyNumberFormat="1" applyFont="1" applyFill="1" applyBorder="1"/>
    <xf numFmtId="170" fontId="3" fillId="0" borderId="0" xfId="0" applyNumberFormat="1" applyFont="1" applyFill="1"/>
    <xf numFmtId="43" fontId="2" fillId="0" borderId="0" xfId="0" applyNumberFormat="1" applyFont="1" applyFill="1"/>
    <xf numFmtId="43" fontId="13" fillId="0" borderId="0" xfId="0" applyNumberFormat="1" applyFont="1" applyAlignment="1">
      <alignment vertical="center"/>
    </xf>
    <xf numFmtId="0" fontId="17" fillId="2" borderId="0" xfId="41" applyFont="1" applyFill="1" applyAlignment="1">
      <alignment vertical="top"/>
    </xf>
    <xf numFmtId="0" fontId="2" fillId="2" borderId="0" xfId="0" applyFont="1" applyFill="1" applyBorder="1" applyAlignment="1">
      <alignment horizontal="center" vertical="center"/>
    </xf>
    <xf numFmtId="4" fontId="11" fillId="2" borderId="0" xfId="41" applyNumberFormat="1" applyFont="1" applyFill="1" applyAlignment="1">
      <alignment vertical="top"/>
    </xf>
    <xf numFmtId="4" fontId="3" fillId="2" borderId="3" xfId="0" applyNumberFormat="1" applyFont="1" applyFill="1" applyBorder="1" applyAlignment="1">
      <alignment wrapText="1"/>
    </xf>
    <xf numFmtId="4" fontId="3" fillId="0" borderId="3" xfId="3" applyNumberFormat="1" applyFont="1" applyFill="1" applyBorder="1" applyAlignment="1"/>
    <xf numFmtId="4" fontId="3" fillId="2" borderId="3" xfId="21" applyNumberFormat="1" applyFont="1" applyFill="1" applyBorder="1" applyAlignment="1" applyProtection="1">
      <alignment horizontal="right" wrapText="1"/>
    </xf>
    <xf numFmtId="0" fontId="3" fillId="4" borderId="0" xfId="6" applyFont="1" applyFill="1" applyAlignment="1">
      <alignment vertical="top"/>
    </xf>
    <xf numFmtId="165" fontId="12" fillId="4" borderId="0" xfId="0" applyNumberFormat="1" applyFont="1" applyFill="1" applyAlignment="1">
      <alignment vertical="center"/>
    </xf>
    <xf numFmtId="0" fontId="13" fillId="4" borderId="0" xfId="6" applyFont="1" applyFill="1" applyAlignment="1">
      <alignment vertical="top"/>
    </xf>
    <xf numFmtId="4" fontId="3" fillId="4" borderId="3" xfId="0" applyNumberFormat="1" applyFont="1" applyFill="1" applyBorder="1" applyAlignment="1">
      <alignment wrapText="1"/>
    </xf>
    <xf numFmtId="0" fontId="11" fillId="4" borderId="0" xfId="41" applyFont="1" applyFill="1" applyAlignment="1">
      <alignment vertical="top"/>
    </xf>
    <xf numFmtId="0" fontId="12" fillId="4" borderId="0" xfId="0" applyFont="1" applyFill="1" applyAlignment="1">
      <alignment vertical="center"/>
    </xf>
    <xf numFmtId="165" fontId="3" fillId="2" borderId="3" xfId="1" applyFont="1" applyFill="1" applyBorder="1" applyAlignment="1" applyProtection="1">
      <alignment vertical="center" wrapText="1"/>
      <protection locked="0"/>
    </xf>
    <xf numFmtId="0" fontId="6" fillId="3" borderId="0" xfId="6" applyFont="1" applyFill="1" applyAlignment="1">
      <alignment vertical="top"/>
    </xf>
    <xf numFmtId="0" fontId="13" fillId="0" borderId="0" xfId="0" applyFont="1" applyFill="1"/>
    <xf numFmtId="2" fontId="13" fillId="0" borderId="0" xfId="0" applyNumberFormat="1" applyFont="1" applyFill="1"/>
    <xf numFmtId="0" fontId="7" fillId="0" borderId="0" xfId="0" applyFont="1" applyFill="1"/>
    <xf numFmtId="178" fontId="12" fillId="0" borderId="0" xfId="0" applyNumberFormat="1" applyFont="1" applyAlignment="1">
      <alignment vertical="center"/>
    </xf>
    <xf numFmtId="165" fontId="3" fillId="2" borderId="4" xfId="1" applyFont="1" applyFill="1" applyBorder="1" applyAlignment="1" applyProtection="1">
      <alignment vertical="center"/>
      <protection locked="0"/>
    </xf>
    <xf numFmtId="165" fontId="2" fillId="3" borderId="4" xfId="1" applyFont="1" applyFill="1" applyBorder="1" applyAlignment="1" applyProtection="1">
      <alignment vertical="center"/>
      <protection locked="0"/>
    </xf>
    <xf numFmtId="165" fontId="3" fillId="2" borderId="3" xfId="1" applyFont="1" applyFill="1" applyBorder="1" applyAlignment="1" applyProtection="1">
      <alignment horizontal="right" vertical="center" wrapText="1"/>
      <protection locked="0"/>
    </xf>
    <xf numFmtId="4" fontId="12" fillId="0" borderId="0" xfId="0" applyNumberFormat="1" applyFont="1" applyAlignment="1">
      <alignment vertical="center"/>
    </xf>
    <xf numFmtId="43" fontId="6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79" fontId="11" fillId="2" borderId="0" xfId="41" applyNumberFormat="1" applyFont="1" applyFill="1" applyAlignment="1">
      <alignment vertical="top"/>
    </xf>
    <xf numFmtId="4" fontId="2" fillId="0" borderId="0" xfId="0" applyNumberFormat="1" applyFont="1" applyAlignment="1">
      <alignment vertical="center"/>
    </xf>
    <xf numFmtId="172" fontId="2" fillId="3" borderId="1" xfId="1" applyNumberFormat="1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65" fontId="2" fillId="3" borderId="1" xfId="1" applyFont="1" applyFill="1" applyBorder="1" applyAlignment="1" applyProtection="1">
      <alignment horizontal="center" vertical="center"/>
    </xf>
    <xf numFmtId="172" fontId="2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165" fontId="3" fillId="2" borderId="3" xfId="1" applyFont="1" applyFill="1" applyBorder="1" applyAlignment="1" applyProtection="1">
      <alignment vertical="center"/>
    </xf>
    <xf numFmtId="2" fontId="3" fillId="2" borderId="3" xfId="1" applyNumberFormat="1" applyFont="1" applyFill="1" applyBorder="1" applyAlignment="1" applyProtection="1">
      <alignment horizontal="center" vertical="center"/>
    </xf>
    <xf numFmtId="173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vertical="center" wrapText="1"/>
    </xf>
    <xf numFmtId="172" fontId="3" fillId="2" borderId="3" xfId="1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left" vertical="center"/>
    </xf>
    <xf numFmtId="165" fontId="6" fillId="2" borderId="3" xfId="1" applyFont="1" applyFill="1" applyBorder="1" applyAlignment="1" applyProtection="1">
      <alignment vertical="center"/>
    </xf>
    <xf numFmtId="173" fontId="2" fillId="2" borderId="3" xfId="1" applyNumberFormat="1" applyFont="1" applyFill="1" applyBorder="1" applyAlignment="1" applyProtection="1">
      <alignment horizontal="center" vertical="center"/>
    </xf>
    <xf numFmtId="0" fontId="2" fillId="2" borderId="3" xfId="11" applyFont="1" applyFill="1" applyBorder="1" applyAlignment="1" applyProtection="1">
      <alignment vertical="center"/>
    </xf>
    <xf numFmtId="0" fontId="3" fillId="2" borderId="3" xfId="10" applyFont="1" applyFill="1" applyBorder="1" applyAlignment="1" applyProtection="1">
      <alignment vertical="center" wrapText="1"/>
    </xf>
    <xf numFmtId="0" fontId="3" fillId="2" borderId="3" xfId="11" applyFont="1" applyFill="1" applyBorder="1" applyAlignment="1" applyProtection="1">
      <alignment vertical="center" wrapText="1"/>
    </xf>
    <xf numFmtId="172" fontId="3" fillId="2" borderId="3" xfId="1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vertical="center" wrapText="1"/>
    </xf>
    <xf numFmtId="172" fontId="3" fillId="2" borderId="3" xfId="1" applyNumberFormat="1" applyFont="1" applyFill="1" applyBorder="1" applyAlignment="1" applyProtection="1">
      <alignment horizontal="right" vertical="center"/>
    </xf>
    <xf numFmtId="173" fontId="2" fillId="2" borderId="3" xfId="12" applyNumberFormat="1" applyFont="1" applyFill="1" applyBorder="1" applyAlignment="1" applyProtection="1">
      <alignment horizontal="center" vertical="center"/>
    </xf>
    <xf numFmtId="43" fontId="3" fillId="2" borderId="3" xfId="12" applyFont="1" applyFill="1" applyBorder="1" applyAlignment="1" applyProtection="1">
      <alignment vertical="center"/>
    </xf>
    <xf numFmtId="2" fontId="3" fillId="2" borderId="3" xfId="12" applyNumberFormat="1" applyFont="1" applyFill="1" applyBorder="1" applyAlignment="1" applyProtection="1">
      <alignment horizontal="center" vertical="center"/>
    </xf>
    <xf numFmtId="172" fontId="3" fillId="2" borderId="3" xfId="12" applyNumberFormat="1" applyFont="1" applyFill="1" applyBorder="1" applyAlignment="1" applyProtection="1">
      <alignment horizontal="center" vertical="center"/>
    </xf>
    <xf numFmtId="165" fontId="3" fillId="2" borderId="3" xfId="12" applyNumberFormat="1" applyFont="1" applyFill="1" applyBorder="1" applyAlignment="1" applyProtection="1">
      <alignment horizontal="center" vertical="center"/>
    </xf>
    <xf numFmtId="172" fontId="3" fillId="2" borderId="3" xfId="1" applyNumberFormat="1" applyFont="1" applyFill="1" applyBorder="1" applyAlignment="1" applyProtection="1">
      <alignment horizontal="right" vertical="top"/>
    </xf>
    <xf numFmtId="0" fontId="3" fillId="2" borderId="3" xfId="0" applyFont="1" applyFill="1" applyBorder="1" applyAlignment="1" applyProtection="1">
      <alignment horizontal="left" vertical="center" wrapText="1"/>
    </xf>
    <xf numFmtId="37" fontId="2" fillId="2" borderId="3" xfId="0" applyNumberFormat="1" applyFont="1" applyFill="1" applyBorder="1" applyAlignment="1" applyProtection="1">
      <alignment horizontal="right" vertical="center"/>
    </xf>
    <xf numFmtId="0" fontId="2" fillId="2" borderId="3" xfId="40" applyFont="1" applyFill="1" applyBorder="1" applyAlignment="1" applyProtection="1">
      <alignment vertical="top" wrapText="1"/>
    </xf>
    <xf numFmtId="4" fontId="3" fillId="2" borderId="3" xfId="12" applyNumberFormat="1" applyFont="1" applyFill="1" applyBorder="1" applyAlignment="1" applyProtection="1">
      <alignment vertical="center"/>
    </xf>
    <xf numFmtId="4" fontId="3" fillId="2" borderId="3" xfId="12" applyNumberFormat="1" applyFont="1" applyFill="1" applyBorder="1" applyAlignment="1" applyProtection="1">
      <alignment horizontal="center" vertical="center"/>
    </xf>
    <xf numFmtId="4" fontId="9" fillId="2" borderId="3" xfId="12" applyNumberFormat="1" applyFont="1" applyFill="1" applyBorder="1" applyAlignment="1" applyProtection="1">
      <alignment vertical="center"/>
    </xf>
    <xf numFmtId="174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left"/>
    </xf>
    <xf numFmtId="4" fontId="3" fillId="2" borderId="3" xfId="0" applyNumberFormat="1" applyFont="1" applyFill="1" applyBorder="1" applyAlignment="1" applyProtection="1">
      <alignment vertical="top" wrapText="1"/>
    </xf>
    <xf numFmtId="166" fontId="3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horizontal="left" vertical="justify"/>
    </xf>
    <xf numFmtId="4" fontId="3" fillId="2" borderId="3" xfId="0" applyNumberFormat="1" applyFont="1" applyFill="1" applyBorder="1" applyAlignment="1" applyProtection="1">
      <alignment vertical="center" wrapText="1"/>
    </xf>
    <xf numFmtId="166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wrapText="1"/>
    </xf>
    <xf numFmtId="39" fontId="3" fillId="2" borderId="3" xfId="0" applyNumberFormat="1" applyFont="1" applyFill="1" applyBorder="1" applyAlignment="1" applyProtection="1">
      <alignment horizontal="right" vertical="center"/>
    </xf>
    <xf numFmtId="0" fontId="3" fillId="2" borderId="3" xfId="0" applyFont="1" applyFill="1" applyBorder="1" applyProtection="1"/>
    <xf numFmtId="0" fontId="3" fillId="2" borderId="3" xfId="0" applyFont="1" applyFill="1" applyBorder="1" applyAlignment="1" applyProtection="1">
      <alignment horizontal="center"/>
    </xf>
    <xf numFmtId="39" fontId="3" fillId="2" borderId="4" xfId="0" applyNumberFormat="1" applyFont="1" applyFill="1" applyBorder="1" applyAlignment="1" applyProtection="1">
      <alignment horizontal="right" vertical="center"/>
    </xf>
    <xf numFmtId="0" fontId="3" fillId="2" borderId="4" xfId="0" applyFont="1" applyFill="1" applyBorder="1" applyAlignment="1" applyProtection="1">
      <alignment horizontal="left"/>
    </xf>
    <xf numFmtId="4" fontId="3" fillId="2" borderId="4" xfId="0" applyNumberFormat="1" applyFont="1" applyFill="1" applyBorder="1" applyAlignment="1" applyProtection="1">
      <alignment vertical="top" wrapText="1"/>
    </xf>
    <xf numFmtId="166" fontId="3" fillId="2" borderId="4" xfId="0" applyNumberFormat="1" applyFont="1" applyFill="1" applyBorder="1" applyAlignment="1" applyProtection="1">
      <alignment horizontal="center" vertical="top" wrapText="1"/>
    </xf>
    <xf numFmtId="4" fontId="9" fillId="2" borderId="4" xfId="12" applyNumberFormat="1" applyFont="1" applyFill="1" applyBorder="1" applyAlignment="1" applyProtection="1">
      <alignment vertical="center"/>
    </xf>
    <xf numFmtId="4" fontId="9" fillId="2" borderId="3" xfId="12" applyNumberFormat="1" applyFont="1" applyFill="1" applyBorder="1" applyAlignment="1" applyProtection="1">
      <alignment horizontal="center" vertical="center"/>
    </xf>
    <xf numFmtId="174" fontId="3" fillId="2" borderId="3" xfId="0" applyNumberFormat="1" applyFont="1" applyFill="1" applyBorder="1" applyAlignment="1" applyProtection="1">
      <alignment horizontal="right" vertical="top"/>
    </xf>
    <xf numFmtId="39" fontId="3" fillId="2" borderId="3" xfId="0" applyNumberFormat="1" applyFont="1" applyFill="1" applyBorder="1" applyAlignment="1" applyProtection="1">
      <alignment horizontal="right" vertical="top"/>
    </xf>
    <xf numFmtId="0" fontId="2" fillId="2" borderId="3" xfId="0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wrapText="1"/>
    </xf>
    <xf numFmtId="4" fontId="3" fillId="2" borderId="3" xfId="0" applyNumberFormat="1" applyFont="1" applyFill="1" applyBorder="1" applyProtection="1"/>
    <xf numFmtId="43" fontId="3" fillId="2" borderId="3" xfId="0" applyNumberFormat="1" applyFont="1" applyFill="1" applyBorder="1" applyAlignment="1" applyProtection="1">
      <alignment horizontal="center" vertical="top"/>
    </xf>
    <xf numFmtId="4" fontId="0" fillId="2" borderId="0" xfId="0" applyNumberFormat="1" applyFill="1" applyProtection="1"/>
    <xf numFmtId="39" fontId="3" fillId="2" borderId="3" xfId="50" applyFont="1" applyFill="1" applyBorder="1" applyAlignment="1" applyProtection="1">
      <alignment horizontal="left"/>
    </xf>
    <xf numFmtId="166" fontId="3" fillId="2" borderId="3" xfId="50" applyNumberFormat="1" applyFont="1" applyFill="1" applyBorder="1" applyAlignment="1" applyProtection="1">
      <alignment horizontal="right"/>
    </xf>
    <xf numFmtId="166" fontId="3" fillId="2" borderId="3" xfId="50" applyNumberFormat="1" applyFont="1" applyFill="1" applyBorder="1" applyAlignment="1" applyProtection="1">
      <alignment horizontal="center"/>
    </xf>
    <xf numFmtId="165" fontId="3" fillId="2" borderId="3" xfId="1" applyFont="1" applyFill="1" applyBorder="1" applyAlignment="1" applyProtection="1">
      <alignment horizontal="right" vertical="center"/>
    </xf>
    <xf numFmtId="165" fontId="3" fillId="2" borderId="3" xfId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top"/>
    </xf>
    <xf numFmtId="0" fontId="3" fillId="2" borderId="3" xfId="51" applyFont="1" applyFill="1" applyBorder="1" applyAlignment="1" applyProtection="1">
      <alignment horizontal="right"/>
    </xf>
    <xf numFmtId="2" fontId="3" fillId="2" borderId="3" xfId="1" applyNumberFormat="1" applyFont="1" applyFill="1" applyBorder="1" applyAlignment="1" applyProtection="1"/>
    <xf numFmtId="4" fontId="3" fillId="2" borderId="3" xfId="0" applyNumberFormat="1" applyFont="1" applyFill="1" applyBorder="1" applyAlignment="1" applyProtection="1"/>
    <xf numFmtId="43" fontId="3" fillId="2" borderId="3" xfId="12" applyFont="1" applyFill="1" applyBorder="1" applyAlignment="1" applyProtection="1">
      <alignment horizontal="center"/>
    </xf>
    <xf numFmtId="4" fontId="3" fillId="2" borderId="3" xfId="0" applyNumberFormat="1" applyFont="1" applyFill="1" applyBorder="1" applyAlignment="1" applyProtection="1">
      <alignment vertical="center"/>
    </xf>
    <xf numFmtId="0" fontId="0" fillId="2" borderId="0" xfId="0" applyFill="1" applyProtection="1"/>
    <xf numFmtId="173" fontId="2" fillId="2" borderId="3" xfId="1" applyNumberFormat="1" applyFont="1" applyFill="1" applyBorder="1" applyAlignment="1" applyProtection="1">
      <alignment horizontal="center" vertical="top" wrapText="1"/>
    </xf>
    <xf numFmtId="0" fontId="3" fillId="2" borderId="3" xfId="0" applyFont="1" applyFill="1" applyBorder="1" applyAlignment="1" applyProtection="1">
      <alignment vertical="center" wrapText="1"/>
    </xf>
    <xf numFmtId="2" fontId="3" fillId="2" borderId="3" xfId="1" applyNumberFormat="1" applyFont="1" applyFill="1" applyBorder="1" applyAlignment="1" applyProtection="1">
      <alignment horizontal="center" vertical="center" wrapText="1"/>
    </xf>
    <xf numFmtId="173" fontId="3" fillId="2" borderId="3" xfId="1" applyNumberFormat="1" applyFont="1" applyFill="1" applyBorder="1" applyAlignment="1" applyProtection="1">
      <alignment horizontal="center" vertical="center" wrapText="1"/>
    </xf>
    <xf numFmtId="172" fontId="3" fillId="3" borderId="4" xfId="1" applyNumberFormat="1" applyFont="1" applyFill="1" applyBorder="1" applyAlignment="1" applyProtection="1">
      <alignment horizontal="center" vertical="center" wrapText="1"/>
    </xf>
    <xf numFmtId="39" fontId="2" fillId="3" borderId="4" xfId="3" applyFont="1" applyFill="1" applyBorder="1" applyAlignment="1" applyProtection="1">
      <alignment horizontal="center" vertical="center"/>
    </xf>
    <xf numFmtId="165" fontId="3" fillId="3" borderId="4" xfId="1" applyFont="1" applyFill="1" applyBorder="1" applyAlignment="1" applyProtection="1">
      <alignment horizontal="right" vertical="center"/>
    </xf>
    <xf numFmtId="2" fontId="3" fillId="3" borderId="4" xfId="0" applyNumberFormat="1" applyFont="1" applyFill="1" applyBorder="1" applyAlignment="1" applyProtection="1">
      <alignment horizontal="center" vertical="center" wrapText="1"/>
    </xf>
    <xf numFmtId="165" fontId="3" fillId="3" borderId="4" xfId="1" applyFont="1" applyFill="1" applyBorder="1" applyAlignment="1" applyProtection="1">
      <alignment vertical="center"/>
    </xf>
    <xf numFmtId="165" fontId="3" fillId="2" borderId="3" xfId="1" applyFont="1" applyFill="1" applyBorder="1" applyAlignment="1" applyProtection="1">
      <alignment horizontal="center" vertical="center"/>
    </xf>
    <xf numFmtId="172" fontId="2" fillId="2" borderId="3" xfId="1" applyNumberFormat="1" applyFont="1" applyFill="1" applyBorder="1" applyAlignment="1" applyProtection="1">
      <alignment horizontal="center" vertical="center"/>
    </xf>
    <xf numFmtId="165" fontId="13" fillId="2" borderId="3" xfId="1" applyFont="1" applyFill="1" applyBorder="1" applyAlignment="1" applyProtection="1">
      <alignment horizontal="center" vertical="center"/>
    </xf>
    <xf numFmtId="173" fontId="3" fillId="2" borderId="3" xfId="1" applyNumberFormat="1" applyFont="1" applyFill="1" applyBorder="1" applyAlignment="1" applyProtection="1">
      <alignment horizontal="right" vertical="center"/>
    </xf>
    <xf numFmtId="0" fontId="3" fillId="2" borderId="3" xfId="9" applyFont="1" applyFill="1" applyBorder="1" applyAlignment="1" applyProtection="1">
      <alignment vertical="center" wrapText="1"/>
    </xf>
    <xf numFmtId="172" fontId="3" fillId="3" borderId="4" xfId="1" applyNumberFormat="1" applyFont="1" applyFill="1" applyBorder="1" applyAlignment="1" applyProtection="1">
      <alignment horizontal="center" vertical="center"/>
    </xf>
    <xf numFmtId="165" fontId="3" fillId="3" borderId="4" xfId="1" applyFont="1" applyFill="1" applyBorder="1" applyAlignment="1" applyProtection="1">
      <alignment horizontal="center" vertical="center"/>
    </xf>
    <xf numFmtId="39" fontId="2" fillId="2" borderId="3" xfId="3" applyFont="1" applyFill="1" applyBorder="1" applyAlignment="1" applyProtection="1">
      <alignment horizontal="center" vertical="center"/>
    </xf>
    <xf numFmtId="177" fontId="3" fillId="3" borderId="4" xfId="45" applyNumberFormat="1" applyFont="1" applyFill="1" applyBorder="1" applyAlignment="1" applyProtection="1">
      <alignment horizontal="right" vertical="top"/>
    </xf>
    <xf numFmtId="0" fontId="2" fillId="3" borderId="4" xfId="46" applyFont="1" applyFill="1" applyBorder="1" applyAlignment="1" applyProtection="1">
      <alignment horizontal="center"/>
    </xf>
    <xf numFmtId="4" fontId="3" fillId="3" borderId="4" xfId="0" applyNumberFormat="1" applyFont="1" applyFill="1" applyBorder="1" applyAlignment="1" applyProtection="1">
      <alignment horizontal="right" vertical="top" wrapText="1"/>
    </xf>
    <xf numFmtId="4" fontId="9" fillId="3" borderId="4" xfId="0" applyNumberFormat="1" applyFont="1" applyFill="1" applyBorder="1" applyAlignment="1" applyProtection="1">
      <alignment horizontal="center" vertical="center"/>
    </xf>
    <xf numFmtId="4" fontId="2" fillId="3" borderId="4" xfId="0" applyNumberFormat="1" applyFont="1" applyFill="1" applyBorder="1" applyAlignment="1" applyProtection="1">
      <alignment horizontal="right" vertical="top" wrapText="1"/>
    </xf>
    <xf numFmtId="177" fontId="3" fillId="2" borderId="3" xfId="45" applyNumberFormat="1" applyFont="1" applyFill="1" applyBorder="1" applyAlignment="1" applyProtection="1">
      <alignment horizontal="right" vertical="top"/>
    </xf>
    <xf numFmtId="0" fontId="2" fillId="2" borderId="3" xfId="46" applyFont="1" applyFill="1" applyBorder="1" applyAlignment="1" applyProtection="1">
      <alignment horizontal="center"/>
    </xf>
    <xf numFmtId="4" fontId="3" fillId="2" borderId="3" xfId="0" applyNumberFormat="1" applyFont="1" applyFill="1" applyBorder="1" applyAlignment="1" applyProtection="1">
      <alignment horizontal="right" vertical="top" wrapText="1"/>
    </xf>
    <xf numFmtId="4" fontId="9" fillId="2" borderId="3" xfId="0" applyNumberFormat="1" applyFont="1" applyFill="1" applyBorder="1" applyAlignment="1" applyProtection="1">
      <alignment horizontal="center" vertical="center"/>
    </xf>
    <xf numFmtId="4" fontId="2" fillId="2" borderId="3" xfId="0" applyNumberFormat="1" applyFont="1" applyFill="1" applyBorder="1" applyAlignment="1" applyProtection="1">
      <alignment horizontal="right" vertical="top" wrapText="1"/>
    </xf>
    <xf numFmtId="177" fontId="3" fillId="3" borderId="3" xfId="45" applyNumberFormat="1" applyFont="1" applyFill="1" applyBorder="1" applyAlignment="1" applyProtection="1">
      <alignment horizontal="right" vertical="top"/>
    </xf>
    <xf numFmtId="0" fontId="2" fillId="3" borderId="3" xfId="46" applyFont="1" applyFill="1" applyBorder="1" applyAlignment="1" applyProtection="1">
      <alignment horizontal="center"/>
    </xf>
    <xf numFmtId="4" fontId="3" fillId="3" borderId="3" xfId="0" applyNumberFormat="1" applyFont="1" applyFill="1" applyBorder="1" applyAlignment="1" applyProtection="1">
      <alignment horizontal="right" vertical="top" wrapText="1"/>
    </xf>
    <xf numFmtId="4" fontId="9" fillId="3" borderId="3" xfId="0" applyNumberFormat="1" applyFont="1" applyFill="1" applyBorder="1" applyAlignment="1" applyProtection="1">
      <alignment horizontal="center" vertical="center"/>
    </xf>
    <xf numFmtId="4" fontId="2" fillId="3" borderId="3" xfId="0" applyNumberFormat="1" applyFont="1" applyFill="1" applyBorder="1" applyAlignment="1" applyProtection="1">
      <alignment horizontal="right" vertical="top" wrapText="1"/>
    </xf>
    <xf numFmtId="0" fontId="16" fillId="2" borderId="2" xfId="0" applyFont="1" applyFill="1" applyBorder="1" applyAlignment="1" applyProtection="1">
      <alignment horizontal="center" vertical="top" wrapText="1"/>
    </xf>
    <xf numFmtId="4" fontId="15" fillId="2" borderId="2" xfId="21" applyNumberFormat="1" applyFont="1" applyFill="1" applyBorder="1" applyAlignment="1" applyProtection="1">
      <alignment horizontal="center" vertical="center" wrapText="1"/>
    </xf>
    <xf numFmtId="4" fontId="15" fillId="2" borderId="2" xfId="21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right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Protection="1"/>
    <xf numFmtId="0" fontId="15" fillId="2" borderId="3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right"/>
    </xf>
    <xf numFmtId="10" fontId="15" fillId="2" borderId="3" xfId="20" applyNumberFormat="1" applyFont="1" applyFill="1" applyBorder="1" applyAlignment="1" applyProtection="1">
      <alignment horizontal="right" vertical="center" wrapText="1"/>
    </xf>
    <xf numFmtId="10" fontId="15" fillId="2" borderId="3" xfId="20" applyNumberFormat="1" applyFont="1" applyFill="1" applyBorder="1" applyAlignment="1" applyProtection="1">
      <alignment horizontal="right" wrapText="1"/>
    </xf>
    <xf numFmtId="0" fontId="15" fillId="2" borderId="3" xfId="0" applyFont="1" applyFill="1" applyBorder="1" applyAlignment="1" applyProtection="1">
      <alignment horizontal="right" wrapText="1"/>
    </xf>
    <xf numFmtId="10" fontId="15" fillId="2" borderId="3" xfId="20" applyNumberFormat="1" applyFont="1" applyFill="1" applyBorder="1" applyAlignment="1" applyProtection="1">
      <alignment vertical="center" wrapText="1"/>
    </xf>
    <xf numFmtId="4" fontId="15" fillId="2" borderId="3" xfId="0" applyNumberFormat="1" applyFont="1" applyFill="1" applyBorder="1" applyAlignment="1" applyProtection="1">
      <alignment horizontal="center" vertical="center" wrapText="1"/>
    </xf>
    <xf numFmtId="170" fontId="15" fillId="2" borderId="3" xfId="18" applyFont="1" applyFill="1" applyBorder="1" applyAlignment="1" applyProtection="1">
      <alignment horizontal="center" vertical="center" wrapText="1"/>
    </xf>
    <xf numFmtId="0" fontId="15" fillId="0" borderId="4" xfId="0" applyFont="1" applyFill="1" applyBorder="1" applyProtection="1"/>
    <xf numFmtId="0" fontId="15" fillId="0" borderId="4" xfId="0" applyFont="1" applyFill="1" applyBorder="1" applyAlignment="1" applyProtection="1">
      <alignment horizontal="right" wrapText="1"/>
    </xf>
    <xf numFmtId="10" fontId="15" fillId="0" borderId="4" xfId="20" applyNumberFormat="1" applyFont="1" applyFill="1" applyBorder="1" applyAlignment="1" applyProtection="1">
      <alignment vertical="center" wrapText="1"/>
    </xf>
    <xf numFmtId="4" fontId="15" fillId="0" borderId="4" xfId="0" applyNumberFormat="1" applyFont="1" applyFill="1" applyBorder="1" applyAlignment="1" applyProtection="1">
      <alignment horizontal="center" vertical="center" wrapText="1"/>
    </xf>
    <xf numFmtId="170" fontId="15" fillId="0" borderId="4" xfId="18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right" vertical="top" wrapText="1"/>
    </xf>
    <xf numFmtId="4" fontId="15" fillId="3" borderId="1" xfId="21" applyNumberFormat="1" applyFont="1" applyFill="1" applyBorder="1" applyAlignment="1" applyProtection="1">
      <alignment horizontal="center" vertical="center" wrapText="1"/>
    </xf>
    <xf numFmtId="4" fontId="15" fillId="3" borderId="1" xfId="21" applyNumberFormat="1" applyFont="1" applyFill="1" applyBorder="1" applyAlignment="1" applyProtection="1">
      <alignment horizontal="center" vertical="center"/>
    </xf>
    <xf numFmtId="0" fontId="15" fillId="0" borderId="3" xfId="0" applyFont="1" applyFill="1" applyBorder="1" applyProtection="1"/>
    <xf numFmtId="0" fontId="15" fillId="0" borderId="3" xfId="0" applyFont="1" applyFill="1" applyBorder="1" applyAlignment="1" applyProtection="1">
      <alignment horizontal="right"/>
    </xf>
    <xf numFmtId="0" fontId="15" fillId="0" borderId="3" xfId="0" applyFont="1" applyFill="1" applyBorder="1" applyAlignment="1" applyProtection="1">
      <alignment horizontal="center" vertical="center" wrapText="1"/>
    </xf>
    <xf numFmtId="0" fontId="15" fillId="0" borderId="3" xfId="0" applyFont="1" applyFill="1" applyBorder="1" applyAlignment="1" applyProtection="1">
      <alignment horizontal="center" vertical="center"/>
    </xf>
    <xf numFmtId="0" fontId="16" fillId="3" borderId="4" xfId="0" applyFont="1" applyFill="1" applyBorder="1" applyAlignment="1" applyProtection="1">
      <alignment horizontal="right" vertical="top" wrapText="1"/>
    </xf>
    <xf numFmtId="4" fontId="15" fillId="3" borderId="4" xfId="21" applyNumberFormat="1" applyFont="1" applyFill="1" applyBorder="1" applyAlignment="1" applyProtection="1">
      <alignment horizontal="center" vertical="center" wrapText="1"/>
    </xf>
    <xf numFmtId="4" fontId="15" fillId="3" borderId="4" xfId="21" applyNumberFormat="1" applyFont="1" applyFill="1" applyBorder="1" applyAlignment="1" applyProtection="1">
      <alignment horizontal="center" vertical="center"/>
    </xf>
    <xf numFmtId="165" fontId="2" fillId="3" borderId="1" xfId="1" applyFont="1" applyFill="1" applyBorder="1" applyAlignment="1" applyProtection="1">
      <alignment horizontal="center" vertical="center"/>
      <protection locked="0"/>
    </xf>
    <xf numFmtId="165" fontId="2" fillId="2" borderId="3" xfId="1" applyFont="1" applyFill="1" applyBorder="1" applyAlignment="1" applyProtection="1">
      <alignment horizontal="right" vertical="center"/>
      <protection locked="0"/>
    </xf>
    <xf numFmtId="165" fontId="2" fillId="2" borderId="3" xfId="1" applyFont="1" applyFill="1" applyBorder="1" applyAlignment="1" applyProtection="1">
      <alignment horizontal="right" vertical="center" wrapText="1"/>
      <protection locked="0"/>
    </xf>
    <xf numFmtId="165" fontId="2" fillId="3" borderId="4" xfId="1" applyFont="1" applyFill="1" applyBorder="1" applyAlignment="1" applyProtection="1">
      <alignment horizontal="right" vertical="center" wrapText="1"/>
      <protection locked="0"/>
    </xf>
    <xf numFmtId="4" fontId="2" fillId="2" borderId="3" xfId="42" applyNumberFormat="1" applyFont="1" applyFill="1" applyBorder="1" applyAlignment="1" applyProtection="1">
      <alignment horizontal="right" wrapText="1"/>
      <protection locked="0"/>
    </xf>
    <xf numFmtId="4" fontId="16" fillId="2" borderId="2" xfId="21" applyNumberFormat="1" applyFont="1" applyFill="1" applyBorder="1" applyAlignment="1" applyProtection="1">
      <alignment horizontal="right" vertical="center" wrapText="1"/>
      <protection locked="0"/>
    </xf>
    <xf numFmtId="0" fontId="15" fillId="2" borderId="3" xfId="0" applyFont="1" applyFill="1" applyBorder="1" applyProtection="1">
      <protection locked="0"/>
    </xf>
    <xf numFmtId="170" fontId="15" fillId="2" borderId="3" xfId="15" applyFont="1" applyFill="1" applyBorder="1" applyProtection="1">
      <protection locked="0"/>
    </xf>
    <xf numFmtId="43" fontId="15" fillId="2" borderId="3" xfId="12" applyFont="1" applyFill="1" applyBorder="1" applyAlignment="1" applyProtection="1">
      <alignment horizontal="right" wrapText="1"/>
      <protection locked="0"/>
    </xf>
    <xf numFmtId="170" fontId="15" fillId="3" borderId="1" xfId="15" applyFont="1" applyFill="1" applyBorder="1" applyProtection="1">
      <protection locked="0"/>
    </xf>
    <xf numFmtId="0" fontId="15" fillId="0" borderId="3" xfId="0" applyFont="1" applyFill="1" applyBorder="1" applyProtection="1">
      <protection locked="0"/>
    </xf>
    <xf numFmtId="170" fontId="15" fillId="3" borderId="3" xfId="15" applyFont="1" applyFill="1" applyBorder="1" applyProtection="1">
      <protection locked="0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center" vertical="center"/>
    </xf>
    <xf numFmtId="165" fontId="3" fillId="2" borderId="3" xfId="1" applyFont="1" applyFill="1" applyBorder="1" applyAlignment="1" applyProtection="1">
      <alignment horizontal="right" vertical="center"/>
      <protection locked="0"/>
    </xf>
  </cellXfs>
  <cellStyles count="52">
    <cellStyle name="Comma_ANALISIS EL PUERTO" xfId="33"/>
    <cellStyle name="Millares" xfId="1" builtinId="3"/>
    <cellStyle name="Millares 10" xfId="12"/>
    <cellStyle name="Millares 10 2 3" xfId="43"/>
    <cellStyle name="Millares 10 4" xfId="31"/>
    <cellStyle name="Millares 11" xfId="18"/>
    <cellStyle name="Millares 13" xfId="32"/>
    <cellStyle name="Millares 14" xfId="4"/>
    <cellStyle name="Millares 15" xfId="23"/>
    <cellStyle name="Millares 16" xfId="38"/>
    <cellStyle name="Millares 19" xfId="48"/>
    <cellStyle name="Millares 2" xfId="14"/>
    <cellStyle name="Millares 2 11" xfId="24"/>
    <cellStyle name="Millares 2 2" xfId="8"/>
    <cellStyle name="Millares 2 2 2" xfId="5"/>
    <cellStyle name="Millares 2 2 2 4" xfId="27"/>
    <cellStyle name="Millares 3" xfId="34"/>
    <cellStyle name="Millares 3 3" xfId="16"/>
    <cellStyle name="Millares 3 3 2 3" xfId="47"/>
    <cellStyle name="Millares 4" xfId="15"/>
    <cellStyle name="Millares 5" xfId="17"/>
    <cellStyle name="Millares 5 2" xfId="30"/>
    <cellStyle name="Millares 5 3" xfId="21"/>
    <cellStyle name="Millares 5 3 2" xfId="19"/>
    <cellStyle name="Millares 7" xfId="37"/>
    <cellStyle name="Millares 7 2" xfId="28"/>
    <cellStyle name="Millares 9" xfId="13"/>
    <cellStyle name="Millares_NUEVO FORMATO DE PRESUPUESTOS" xfId="42"/>
    <cellStyle name="Normal" xfId="0" builtinId="0"/>
    <cellStyle name="Normal 10" xfId="6"/>
    <cellStyle name="Normal 10 2" xfId="22"/>
    <cellStyle name="Normal 13 2" xfId="10"/>
    <cellStyle name="Normal 14" xfId="44"/>
    <cellStyle name="Normal 2" xfId="39"/>
    <cellStyle name="Normal 2 2" xfId="2"/>
    <cellStyle name="Normal 2 2 2" xfId="29"/>
    <cellStyle name="Normal 2 3" xfId="11"/>
    <cellStyle name="Normal 2_ANALISIS REC 3" xfId="36"/>
    <cellStyle name="Normal 28" xfId="35"/>
    <cellStyle name="Normal 3" xfId="3"/>
    <cellStyle name="Normal 44" xfId="26"/>
    <cellStyle name="Normal 5" xfId="7"/>
    <cellStyle name="Normal 5 16" xfId="40"/>
    <cellStyle name="Normal 7" xfId="49"/>
    <cellStyle name="Normal_55-09 Equipamiento Pozos Ac. Rural El Llano" xfId="45"/>
    <cellStyle name="Normal_BOQ-ALC-RED-MCRISTI-QAQC_VINCI PRESUPUESTO UNIFICADO  LOS  ALCANTARILLADOS SANITARIOS PARA INAPA 02.09.11" xfId="51"/>
    <cellStyle name="Normal_CARCAMO SAN PEDRO" xfId="41"/>
    <cellStyle name="Normal_Hoja1" xfId="50"/>
    <cellStyle name="Normal_PRES 059-09 REHABIL. PLANTA DE TRATAMIENTO DE 80 LPS RAPIDA, AC. HATO DEL YAQUE" xfId="46"/>
    <cellStyle name="Normal_Presupuesto" xfId="25"/>
    <cellStyle name="Normal_Presupuesto Terminaciones Edificio Mantenimiento Nave I " xfId="9"/>
    <cellStyle name="Porcentaje 2" xfId="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3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4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5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6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7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8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9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0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1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2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1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1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52400"/>
    <xdr:sp macro="" textlink="">
      <xdr:nvSpPr>
        <xdr:cNvPr id="2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2438400</xdr:colOff>
      <xdr:row>11</xdr:row>
      <xdr:rowOff>0</xdr:rowOff>
    </xdr:from>
    <xdr:ext cx="0" cy="114300"/>
    <xdr:sp macro="" textlink="">
      <xdr:nvSpPr>
        <xdr:cNvPr id="2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8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29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2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0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1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2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3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4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5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6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7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3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3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4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4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4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4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5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5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6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6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7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7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8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8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59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59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0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0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1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1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1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3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5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7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2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29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0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1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2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3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4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5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6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7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38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39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6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6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7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7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8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8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69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69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0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0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1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1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2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2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3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3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48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4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0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2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4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6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7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58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59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0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1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2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3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4" name="Text Box 32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152400</xdr:rowOff>
    </xdr:to>
    <xdr:sp macro="" textlink="">
      <xdr:nvSpPr>
        <xdr:cNvPr id="765" name="Text Box 3"/>
        <xdr:cNvSpPr txBox="1">
          <a:spLocks noChangeArrowheads="1"/>
        </xdr:cNvSpPr>
      </xdr:nvSpPr>
      <xdr:spPr bwMode="auto">
        <a:xfrm>
          <a:off x="3219450" y="16478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11</xdr:row>
      <xdr:rowOff>0</xdr:rowOff>
    </xdr:from>
    <xdr:to>
      <xdr:col>1</xdr:col>
      <xdr:colOff>2438400</xdr:colOff>
      <xdr:row>11</xdr:row>
      <xdr:rowOff>114300</xdr:rowOff>
    </xdr:to>
    <xdr:sp macro="" textlink="">
      <xdr:nvSpPr>
        <xdr:cNvPr id="766" name="Text Box 63"/>
        <xdr:cNvSpPr txBox="1">
          <a:spLocks noChangeArrowheads="1"/>
        </xdr:cNvSpPr>
      </xdr:nvSpPr>
      <xdr:spPr bwMode="auto">
        <a:xfrm>
          <a:off x="3219450" y="16478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146434</xdr:rowOff>
    </xdr:to>
    <xdr:sp macro="" textlink="">
      <xdr:nvSpPr>
        <xdr:cNvPr id="767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136909</xdr:rowOff>
    </xdr:to>
    <xdr:sp macro="" textlink="">
      <xdr:nvSpPr>
        <xdr:cNvPr id="768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136909</xdr:rowOff>
    </xdr:to>
    <xdr:sp macro="" textlink="">
      <xdr:nvSpPr>
        <xdr:cNvPr id="769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146434</xdr:rowOff>
    </xdr:to>
    <xdr:sp macro="" textlink="">
      <xdr:nvSpPr>
        <xdr:cNvPr id="770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146434</xdr:rowOff>
    </xdr:to>
    <xdr:sp macro="" textlink="">
      <xdr:nvSpPr>
        <xdr:cNvPr id="771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308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136909</xdr:rowOff>
    </xdr:to>
    <xdr:sp macro="" textlink="">
      <xdr:nvSpPr>
        <xdr:cNvPr id="772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125</xdr:row>
      <xdr:rowOff>0</xdr:rowOff>
    </xdr:from>
    <xdr:to>
      <xdr:col>1</xdr:col>
      <xdr:colOff>3285153</xdr:colOff>
      <xdr:row>126</xdr:row>
      <xdr:rowOff>136909</xdr:rowOff>
    </xdr:to>
    <xdr:sp macro="" textlink="">
      <xdr:nvSpPr>
        <xdr:cNvPr id="773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3812500"/>
          <a:ext cx="1980228" cy="2988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124</xdr:row>
      <xdr:rowOff>197</xdr:rowOff>
    </xdr:to>
    <xdr:sp macro="" textlink="">
      <xdr:nvSpPr>
        <xdr:cNvPr id="774" name="Text Box 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123</xdr:row>
      <xdr:rowOff>152597</xdr:rowOff>
    </xdr:to>
    <xdr:sp macro="" textlink="">
      <xdr:nvSpPr>
        <xdr:cNvPr id="775" name="Text Box 8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123</xdr:row>
      <xdr:rowOff>152597</xdr:rowOff>
    </xdr:to>
    <xdr:sp macro="" textlink="">
      <xdr:nvSpPr>
        <xdr:cNvPr id="776" name="Text Box 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124</xdr:row>
      <xdr:rowOff>197</xdr:rowOff>
    </xdr:to>
    <xdr:sp macro="" textlink="">
      <xdr:nvSpPr>
        <xdr:cNvPr id="777" name="Text Box 8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124</xdr:row>
      <xdr:rowOff>197</xdr:rowOff>
    </xdr:to>
    <xdr:sp macro="" textlink="">
      <xdr:nvSpPr>
        <xdr:cNvPr id="778" name="Text Box 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24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123</xdr:row>
      <xdr:rowOff>152597</xdr:rowOff>
    </xdr:to>
    <xdr:sp macro="" textlink="">
      <xdr:nvSpPr>
        <xdr:cNvPr id="779" name="Text Box 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122</xdr:row>
      <xdr:rowOff>0</xdr:rowOff>
    </xdr:from>
    <xdr:to>
      <xdr:col>1</xdr:col>
      <xdr:colOff>3285153</xdr:colOff>
      <xdr:row>123</xdr:row>
      <xdr:rowOff>152597</xdr:rowOff>
    </xdr:to>
    <xdr:sp macro="" textlink="">
      <xdr:nvSpPr>
        <xdr:cNvPr id="780" name="Text Box 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85975" y="22964775"/>
          <a:ext cx="1980228" cy="314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2685636</xdr:colOff>
      <xdr:row>97</xdr:row>
      <xdr:rowOff>0</xdr:rowOff>
    </xdr:from>
    <xdr:ext cx="95250" cy="294447"/>
    <xdr:sp macro="" textlink="">
      <xdr:nvSpPr>
        <xdr:cNvPr id="785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8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2685636</xdr:colOff>
      <xdr:row>97</xdr:row>
      <xdr:rowOff>0</xdr:rowOff>
    </xdr:from>
    <xdr:ext cx="95250" cy="294447"/>
    <xdr:sp macro="" textlink="">
      <xdr:nvSpPr>
        <xdr:cNvPr id="787" name="Text Box 15"/>
        <xdr:cNvSpPr txBox="1">
          <a:spLocks noChangeArrowheads="1"/>
        </xdr:cNvSpPr>
      </xdr:nvSpPr>
      <xdr:spPr bwMode="auto">
        <a:xfrm>
          <a:off x="3466686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8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8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79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79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9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9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79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79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9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79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79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79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0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0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0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0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0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0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06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07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0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0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0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1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2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3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4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5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1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8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19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0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1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22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6"/>
    <xdr:sp macro="" textlink="">
      <xdr:nvSpPr>
        <xdr:cNvPr id="823" name="Text Box 15"/>
        <xdr:cNvSpPr txBox="1">
          <a:spLocks noChangeArrowheads="1"/>
        </xdr:cNvSpPr>
      </xdr:nvSpPr>
      <xdr:spPr bwMode="auto">
        <a:xfrm>
          <a:off x="2066925" y="14639925"/>
          <a:ext cx="95250" cy="294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4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5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6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7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8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1285875</xdr:colOff>
      <xdr:row>97</xdr:row>
      <xdr:rowOff>0</xdr:rowOff>
    </xdr:from>
    <xdr:ext cx="95250" cy="294447"/>
    <xdr:sp macro="" textlink="">
      <xdr:nvSpPr>
        <xdr:cNvPr id="829" name="Text Box 15"/>
        <xdr:cNvSpPr txBox="1">
          <a:spLocks noChangeArrowheads="1"/>
        </xdr:cNvSpPr>
      </xdr:nvSpPr>
      <xdr:spPr bwMode="auto">
        <a:xfrm>
          <a:off x="2066925" y="14639925"/>
          <a:ext cx="95250" cy="2944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2685636</xdr:colOff>
      <xdr:row>98</xdr:row>
      <xdr:rowOff>0</xdr:rowOff>
    </xdr:from>
    <xdr:to>
      <xdr:col>1</xdr:col>
      <xdr:colOff>2780886</xdr:colOff>
      <xdr:row>105</xdr:row>
      <xdr:rowOff>20293</xdr:rowOff>
    </xdr:to>
    <xdr:sp macro="" textlink="">
      <xdr:nvSpPr>
        <xdr:cNvPr id="830" name="Text Box 15"/>
        <xdr:cNvSpPr txBox="1">
          <a:spLocks noChangeArrowheads="1"/>
        </xdr:cNvSpPr>
      </xdr:nvSpPr>
      <xdr:spPr bwMode="auto">
        <a:xfrm>
          <a:off x="3466686" y="14868525"/>
          <a:ext cx="95250" cy="13156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3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4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2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3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4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5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6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7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8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59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0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98</xdr:row>
      <xdr:rowOff>0</xdr:rowOff>
    </xdr:from>
    <xdr:to>
      <xdr:col>1</xdr:col>
      <xdr:colOff>1381125</xdr:colOff>
      <xdr:row>98</xdr:row>
      <xdr:rowOff>114300</xdr:rowOff>
    </xdr:to>
    <xdr:sp macro="" textlink="">
      <xdr:nvSpPr>
        <xdr:cNvPr id="861" name="Text Box 15"/>
        <xdr:cNvSpPr txBox="1">
          <a:spLocks noChangeArrowheads="1"/>
        </xdr:cNvSpPr>
      </xdr:nvSpPr>
      <xdr:spPr bwMode="auto">
        <a:xfrm>
          <a:off x="2066925" y="14868525"/>
          <a:ext cx="952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1323975</xdr:colOff>
      <xdr:row>97</xdr:row>
      <xdr:rowOff>152400</xdr:rowOff>
    </xdr:from>
    <xdr:to>
      <xdr:col>1</xdr:col>
      <xdr:colOff>1419225</xdr:colOff>
      <xdr:row>98</xdr:row>
      <xdr:rowOff>47625</xdr:rowOff>
    </xdr:to>
    <xdr:sp macro="" textlink="">
      <xdr:nvSpPr>
        <xdr:cNvPr id="862" name="Text Box 15"/>
        <xdr:cNvSpPr txBox="1">
          <a:spLocks noChangeArrowheads="1"/>
        </xdr:cNvSpPr>
      </xdr:nvSpPr>
      <xdr:spPr bwMode="auto">
        <a:xfrm>
          <a:off x="2105025" y="14792325"/>
          <a:ext cx="9525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7"/>
  <sheetViews>
    <sheetView tabSelected="1" view="pageBreakPreview" zoomScaleNormal="100" zoomScaleSheetLayoutView="100" workbookViewId="0">
      <selection activeCell="B37" sqref="B37"/>
    </sheetView>
  </sheetViews>
  <sheetFormatPr baseColWidth="10" defaultColWidth="9.140625" defaultRowHeight="12.75"/>
  <cols>
    <col min="1" max="1" width="6.5703125" style="9" customWidth="1"/>
    <col min="2" max="2" width="54.7109375" style="6" customWidth="1"/>
    <col min="3" max="3" width="14.7109375" style="10" customWidth="1"/>
    <col min="4" max="4" width="7.140625" style="7" customWidth="1"/>
    <col min="5" max="5" width="15.5703125" style="8" bestFit="1" customWidth="1"/>
    <col min="6" max="6" width="16.7109375" style="11" bestFit="1" customWidth="1"/>
    <col min="7" max="7" width="13.42578125" style="2" customWidth="1"/>
    <col min="8" max="8" width="15.140625" style="2" customWidth="1"/>
    <col min="9" max="9" width="16.7109375" style="2" bestFit="1" customWidth="1"/>
    <col min="10" max="10" width="11.85546875" style="2" bestFit="1" customWidth="1"/>
    <col min="11" max="11" width="14.28515625" style="2" bestFit="1" customWidth="1"/>
    <col min="12" max="12" width="9.140625" style="2"/>
    <col min="13" max="13" width="10.85546875" style="2" bestFit="1" customWidth="1"/>
    <col min="14" max="16384" width="9.140625" style="2"/>
  </cols>
  <sheetData>
    <row r="1" spans="1:9">
      <c r="A1" s="203"/>
      <c r="B1" s="203"/>
      <c r="C1" s="203"/>
      <c r="D1" s="203"/>
      <c r="E1" s="203"/>
      <c r="F1" s="203"/>
    </row>
    <row r="2" spans="1:9">
      <c r="A2" s="203"/>
      <c r="B2" s="203"/>
      <c r="C2" s="203"/>
      <c r="D2" s="203"/>
      <c r="E2" s="203"/>
      <c r="F2" s="203"/>
    </row>
    <row r="3" spans="1:9">
      <c r="A3" s="203"/>
      <c r="B3" s="203"/>
      <c r="C3" s="203"/>
      <c r="D3" s="203"/>
      <c r="E3" s="203"/>
      <c r="F3" s="203"/>
    </row>
    <row r="4" spans="1:9">
      <c r="A4" s="203"/>
      <c r="B4" s="203"/>
      <c r="C4" s="203"/>
      <c r="D4" s="203"/>
      <c r="E4" s="203"/>
      <c r="F4" s="203"/>
    </row>
    <row r="5" spans="1:9">
      <c r="A5" s="36"/>
      <c r="B5" s="36"/>
      <c r="C5" s="36"/>
      <c r="D5" s="36"/>
      <c r="E5" s="36"/>
      <c r="F5" s="36"/>
    </row>
    <row r="6" spans="1:9">
      <c r="A6" s="36"/>
      <c r="B6" s="36"/>
      <c r="C6" s="36"/>
      <c r="D6" s="36"/>
      <c r="E6" s="36"/>
      <c r="F6" s="36"/>
    </row>
    <row r="7" spans="1:9">
      <c r="A7" s="202"/>
      <c r="B7" s="202"/>
      <c r="C7" s="202"/>
      <c r="D7" s="202"/>
      <c r="E7" s="202"/>
      <c r="F7" s="202"/>
    </row>
    <row r="8" spans="1:9" ht="25.5" customHeight="1">
      <c r="A8" s="204" t="s">
        <v>98</v>
      </c>
      <c r="B8" s="204"/>
      <c r="C8" s="204"/>
      <c r="D8" s="204"/>
      <c r="E8" s="204"/>
      <c r="F8" s="204"/>
    </row>
    <row r="9" spans="1:9" ht="15" customHeight="1">
      <c r="A9" s="204" t="s">
        <v>66</v>
      </c>
      <c r="B9" s="204"/>
      <c r="C9" s="205"/>
      <c r="D9" s="206" t="s">
        <v>58</v>
      </c>
      <c r="E9" s="206"/>
      <c r="F9" s="205"/>
    </row>
    <row r="10" spans="1:9">
      <c r="A10" s="207"/>
      <c r="B10" s="207"/>
      <c r="C10" s="207"/>
      <c r="D10" s="207"/>
      <c r="E10" s="207"/>
      <c r="F10" s="207"/>
    </row>
    <row r="11" spans="1:9">
      <c r="A11" s="61" t="s">
        <v>0</v>
      </c>
      <c r="B11" s="62" t="s">
        <v>1</v>
      </c>
      <c r="C11" s="63" t="s">
        <v>2</v>
      </c>
      <c r="D11" s="63" t="s">
        <v>3</v>
      </c>
      <c r="E11" s="63" t="s">
        <v>4</v>
      </c>
      <c r="F11" s="190" t="s">
        <v>5</v>
      </c>
    </row>
    <row r="12" spans="1:9" ht="37.5" customHeight="1">
      <c r="A12" s="64" t="s">
        <v>59</v>
      </c>
      <c r="B12" s="65" t="s">
        <v>67</v>
      </c>
      <c r="C12" s="66"/>
      <c r="D12" s="67"/>
      <c r="E12" s="66"/>
      <c r="F12" s="3"/>
    </row>
    <row r="13" spans="1:9">
      <c r="A13" s="68">
        <v>1</v>
      </c>
      <c r="B13" s="69" t="s">
        <v>20</v>
      </c>
      <c r="C13" s="66">
        <v>6894</v>
      </c>
      <c r="D13" s="67" t="s">
        <v>8</v>
      </c>
      <c r="E13" s="66"/>
      <c r="F13" s="3">
        <f>ROUND(C13*E13,2)</f>
        <v>0</v>
      </c>
      <c r="H13" s="14"/>
      <c r="I13" s="34"/>
    </row>
    <row r="14" spans="1:9">
      <c r="A14" s="70"/>
      <c r="B14" s="71"/>
      <c r="C14" s="66"/>
      <c r="D14" s="67"/>
      <c r="E14" s="72"/>
      <c r="F14" s="3"/>
      <c r="H14" s="14"/>
      <c r="I14" s="29"/>
    </row>
    <row r="15" spans="1:9">
      <c r="A15" s="73">
        <v>2</v>
      </c>
      <c r="B15" s="74" t="s">
        <v>14</v>
      </c>
      <c r="C15" s="66"/>
      <c r="D15" s="67"/>
      <c r="E15" s="72"/>
      <c r="F15" s="3"/>
      <c r="H15" s="14"/>
      <c r="I15" s="29"/>
    </row>
    <row r="16" spans="1:9">
      <c r="A16" s="70">
        <f>+A15+0.1</f>
        <v>2.1</v>
      </c>
      <c r="B16" s="75" t="s">
        <v>17</v>
      </c>
      <c r="C16" s="66">
        <v>4613.4799999999996</v>
      </c>
      <c r="D16" s="67" t="s">
        <v>7</v>
      </c>
      <c r="E16" s="66"/>
      <c r="F16" s="3">
        <f>ROUND(C16*E16,2)</f>
        <v>0</v>
      </c>
      <c r="H16" s="14"/>
      <c r="I16" s="29"/>
    </row>
    <row r="17" spans="1:13">
      <c r="A17" s="70">
        <v>2.2000000000000002</v>
      </c>
      <c r="B17" s="75" t="s">
        <v>10</v>
      </c>
      <c r="C17" s="66">
        <v>421.18</v>
      </c>
      <c r="D17" s="67" t="s">
        <v>7</v>
      </c>
      <c r="E17" s="66"/>
      <c r="F17" s="3">
        <f>ROUND(C17*E17,2)</f>
        <v>0</v>
      </c>
      <c r="H17" s="14"/>
      <c r="I17" s="29"/>
    </row>
    <row r="18" spans="1:13" ht="25.5">
      <c r="A18" s="70">
        <v>2.2999999999999998</v>
      </c>
      <c r="B18" s="75" t="s">
        <v>30</v>
      </c>
      <c r="C18" s="66">
        <v>3935.12</v>
      </c>
      <c r="D18" s="67" t="s">
        <v>7</v>
      </c>
      <c r="E18" s="66"/>
      <c r="F18" s="3">
        <f>ROUND(C18*E18,2)</f>
        <v>0</v>
      </c>
      <c r="H18" s="14"/>
      <c r="I18" s="29"/>
    </row>
    <row r="19" spans="1:13" ht="25.5">
      <c r="A19" s="70">
        <f t="shared" ref="A19" si="0">+A18+0.1</f>
        <v>2.4</v>
      </c>
      <c r="B19" s="76" t="s">
        <v>31</v>
      </c>
      <c r="C19" s="66">
        <v>814.03</v>
      </c>
      <c r="D19" s="67" t="s">
        <v>7</v>
      </c>
      <c r="E19" s="66"/>
      <c r="F19" s="3">
        <f>ROUND(C19*E19,2)</f>
        <v>0</v>
      </c>
      <c r="H19" s="14"/>
      <c r="I19" s="29"/>
    </row>
    <row r="20" spans="1:13">
      <c r="A20" s="77"/>
      <c r="B20" s="76"/>
      <c r="C20" s="66"/>
      <c r="D20" s="67"/>
      <c r="E20" s="66"/>
      <c r="F20" s="3"/>
      <c r="H20" s="14"/>
      <c r="I20" s="29"/>
    </row>
    <row r="21" spans="1:13">
      <c r="A21" s="73">
        <v>3</v>
      </c>
      <c r="B21" s="78" t="s">
        <v>15</v>
      </c>
      <c r="C21" s="66"/>
      <c r="D21" s="67"/>
      <c r="E21" s="66"/>
      <c r="F21" s="3"/>
      <c r="H21" s="14"/>
      <c r="I21" s="29"/>
    </row>
    <row r="22" spans="1:13" ht="25.5">
      <c r="A22" s="77">
        <v>3.1</v>
      </c>
      <c r="B22" s="69" t="s">
        <v>21</v>
      </c>
      <c r="C22" s="66">
        <v>3903.44</v>
      </c>
      <c r="D22" s="67" t="s">
        <v>8</v>
      </c>
      <c r="E22" s="66"/>
      <c r="F22" s="3">
        <f>ROUND(C22*E22,2)</f>
        <v>0</v>
      </c>
      <c r="H22" s="14"/>
      <c r="I22" s="29"/>
    </row>
    <row r="23" spans="1:13" ht="25.5">
      <c r="A23" s="70">
        <v>3.2</v>
      </c>
      <c r="B23" s="69" t="s">
        <v>61</v>
      </c>
      <c r="C23" s="66">
        <v>2359.16</v>
      </c>
      <c r="D23" s="67" t="s">
        <v>8</v>
      </c>
      <c r="E23" s="66"/>
      <c r="F23" s="3">
        <f t="shared" ref="F23:F60" si="1">ROUND(C23*E23,2)</f>
        <v>0</v>
      </c>
      <c r="H23" s="14"/>
      <c r="I23" s="29"/>
    </row>
    <row r="24" spans="1:13" ht="25.5">
      <c r="A24" s="70">
        <v>3.3</v>
      </c>
      <c r="B24" s="69" t="s">
        <v>68</v>
      </c>
      <c r="C24" s="66">
        <v>776.83</v>
      </c>
      <c r="D24" s="67" t="s">
        <v>8</v>
      </c>
      <c r="E24" s="66"/>
      <c r="F24" s="3">
        <f t="shared" si="1"/>
        <v>0</v>
      </c>
      <c r="H24" s="14"/>
      <c r="I24" s="29"/>
    </row>
    <row r="25" spans="1:13">
      <c r="A25" s="70"/>
      <c r="B25" s="69"/>
      <c r="C25" s="66"/>
      <c r="D25" s="67"/>
      <c r="E25" s="66"/>
      <c r="F25" s="3"/>
      <c r="H25" s="14"/>
      <c r="I25" s="29"/>
    </row>
    <row r="26" spans="1:13">
      <c r="A26" s="73">
        <v>4</v>
      </c>
      <c r="B26" s="78" t="s">
        <v>16</v>
      </c>
      <c r="C26" s="66"/>
      <c r="D26" s="67"/>
      <c r="E26" s="66"/>
      <c r="F26" s="3"/>
      <c r="H26" s="14"/>
      <c r="I26" s="29"/>
    </row>
    <row r="27" spans="1:13" ht="25.5">
      <c r="A27" s="79">
        <v>4.0999999999999996</v>
      </c>
      <c r="B27" s="69" t="s">
        <v>21</v>
      </c>
      <c r="C27" s="66">
        <v>3903.44</v>
      </c>
      <c r="D27" s="67" t="s">
        <v>8</v>
      </c>
      <c r="E27" s="66"/>
      <c r="F27" s="3">
        <f t="shared" si="1"/>
        <v>0</v>
      </c>
      <c r="H27" s="14"/>
      <c r="I27" s="29"/>
    </row>
    <row r="28" spans="1:13" ht="25.5">
      <c r="A28" s="70">
        <v>4.2</v>
      </c>
      <c r="B28" s="69" t="s">
        <v>61</v>
      </c>
      <c r="C28" s="66">
        <v>2359.16</v>
      </c>
      <c r="D28" s="67" t="s">
        <v>8</v>
      </c>
      <c r="E28" s="66"/>
      <c r="F28" s="3">
        <f t="shared" ref="F28:F29" si="2">ROUND(C28*E28,2)</f>
        <v>0</v>
      </c>
      <c r="H28" s="14"/>
      <c r="I28" s="29"/>
    </row>
    <row r="29" spans="1:13" ht="25.5">
      <c r="A29" s="70">
        <v>4.3</v>
      </c>
      <c r="B29" s="69" t="s">
        <v>68</v>
      </c>
      <c r="C29" s="66">
        <v>776.83</v>
      </c>
      <c r="D29" s="67" t="s">
        <v>8</v>
      </c>
      <c r="E29" s="66"/>
      <c r="F29" s="3">
        <f t="shared" si="2"/>
        <v>0</v>
      </c>
      <c r="H29" s="14"/>
      <c r="I29" s="29"/>
    </row>
    <row r="30" spans="1:13">
      <c r="A30" s="70"/>
      <c r="B30" s="69"/>
      <c r="C30" s="66"/>
      <c r="D30" s="67"/>
      <c r="E30" s="66"/>
      <c r="F30" s="3"/>
      <c r="H30" s="14"/>
      <c r="I30" s="29"/>
    </row>
    <row r="31" spans="1:13" s="16" customFormat="1">
      <c r="A31" s="80">
        <v>5</v>
      </c>
      <c r="B31" s="78" t="s">
        <v>29</v>
      </c>
      <c r="C31" s="81"/>
      <c r="D31" s="82"/>
      <c r="E31" s="81"/>
      <c r="F31" s="3"/>
      <c r="H31" s="14"/>
      <c r="I31" s="29"/>
    </row>
    <row r="32" spans="1:13" s="16" customFormat="1" ht="25.5">
      <c r="A32" s="83">
        <v>5.0999999999999996</v>
      </c>
      <c r="B32" s="69" t="s">
        <v>64</v>
      </c>
      <c r="C32" s="81">
        <v>15</v>
      </c>
      <c r="D32" s="82" t="s">
        <v>6</v>
      </c>
      <c r="E32" s="81"/>
      <c r="F32" s="30">
        <f t="shared" ref="F32" si="3">ROUND(C32*E32,2)</f>
        <v>0</v>
      </c>
      <c r="H32" s="14"/>
      <c r="I32" s="35"/>
      <c r="M32" s="37"/>
    </row>
    <row r="33" spans="1:256" s="16" customFormat="1" ht="25.5">
      <c r="A33" s="83">
        <v>5.2</v>
      </c>
      <c r="B33" s="69" t="s">
        <v>95</v>
      </c>
      <c r="C33" s="81">
        <v>2</v>
      </c>
      <c r="D33" s="82" t="s">
        <v>6</v>
      </c>
      <c r="E33" s="81"/>
      <c r="F33" s="30">
        <f t="shared" ref="F33" si="4">ROUND(C33*E33,2)</f>
        <v>0</v>
      </c>
      <c r="H33" s="14"/>
      <c r="I33" s="35"/>
      <c r="M33" s="37"/>
    </row>
    <row r="34" spans="1:256" s="16" customFormat="1" ht="25.5">
      <c r="A34" s="83">
        <v>5.3</v>
      </c>
      <c r="B34" s="69" t="s">
        <v>62</v>
      </c>
      <c r="C34" s="81">
        <v>3</v>
      </c>
      <c r="D34" s="82" t="s">
        <v>6</v>
      </c>
      <c r="E34" s="81"/>
      <c r="F34" s="30">
        <f t="shared" ref="F34:F37" si="5">ROUND(C34*E34,2)</f>
        <v>0</v>
      </c>
      <c r="H34" s="14"/>
      <c r="I34" s="35"/>
      <c r="M34" s="37"/>
    </row>
    <row r="35" spans="1:256" s="16" customFormat="1">
      <c r="A35" s="83">
        <v>5.4</v>
      </c>
      <c r="B35" s="69" t="s">
        <v>65</v>
      </c>
      <c r="C35" s="81">
        <v>2</v>
      </c>
      <c r="D35" s="82" t="s">
        <v>6</v>
      </c>
      <c r="E35" s="81"/>
      <c r="F35" s="30">
        <f t="shared" si="5"/>
        <v>0</v>
      </c>
      <c r="H35" s="14"/>
      <c r="I35" s="35"/>
      <c r="M35" s="37"/>
      <c r="O35" s="37"/>
    </row>
    <row r="36" spans="1:256" s="16" customFormat="1">
      <c r="A36" s="83">
        <v>5.5</v>
      </c>
      <c r="B36" s="69" t="s">
        <v>57</v>
      </c>
      <c r="C36" s="81">
        <v>49</v>
      </c>
      <c r="D36" s="82" t="s">
        <v>6</v>
      </c>
      <c r="E36" s="81"/>
      <c r="F36" s="30">
        <f t="shared" si="5"/>
        <v>0</v>
      </c>
      <c r="H36" s="14"/>
      <c r="I36" s="35"/>
      <c r="M36" s="37"/>
    </row>
    <row r="37" spans="1:256" s="16" customFormat="1">
      <c r="A37" s="83">
        <v>5.6</v>
      </c>
      <c r="B37" s="69" t="s">
        <v>96</v>
      </c>
      <c r="C37" s="81">
        <v>5</v>
      </c>
      <c r="D37" s="82" t="s">
        <v>6</v>
      </c>
      <c r="E37" s="81"/>
      <c r="F37" s="3">
        <f t="shared" si="5"/>
        <v>0</v>
      </c>
      <c r="H37" s="14"/>
      <c r="L37" s="37"/>
    </row>
    <row r="38" spans="1:256">
      <c r="A38" s="83">
        <v>5.7</v>
      </c>
      <c r="B38" s="69" t="s">
        <v>94</v>
      </c>
      <c r="C38" s="81">
        <v>20</v>
      </c>
      <c r="D38" s="67" t="s">
        <v>6</v>
      </c>
      <c r="E38" s="66"/>
      <c r="F38" s="3">
        <f>ROUND(C38*E38,2)</f>
        <v>0</v>
      </c>
      <c r="H38" s="14"/>
    </row>
    <row r="39" spans="1:256">
      <c r="A39" s="84"/>
      <c r="B39" s="69"/>
      <c r="C39" s="81"/>
      <c r="D39" s="67"/>
      <c r="E39" s="66"/>
      <c r="F39" s="3"/>
      <c r="H39" s="14"/>
    </row>
    <row r="40" spans="1:256">
      <c r="A40" s="73">
        <v>6</v>
      </c>
      <c r="B40" s="78" t="s">
        <v>69</v>
      </c>
      <c r="C40" s="66"/>
      <c r="D40" s="67"/>
      <c r="E40" s="66"/>
      <c r="F40" s="3"/>
      <c r="H40" s="14"/>
    </row>
    <row r="41" spans="1:256">
      <c r="A41" s="85"/>
      <c r="B41" s="86"/>
      <c r="C41" s="66"/>
      <c r="D41" s="67"/>
      <c r="E41" s="66"/>
      <c r="F41" s="3"/>
      <c r="H41" s="14"/>
    </row>
    <row r="42" spans="1:256" ht="38.25">
      <c r="A42" s="85">
        <v>6.1</v>
      </c>
      <c r="B42" s="86" t="s">
        <v>70</v>
      </c>
      <c r="C42" s="66">
        <v>1</v>
      </c>
      <c r="D42" s="67" t="s">
        <v>6</v>
      </c>
      <c r="E42" s="66"/>
      <c r="F42" s="3">
        <f>ROUND(C42*E42,2)</f>
        <v>0</v>
      </c>
      <c r="H42" s="14"/>
    </row>
    <row r="43" spans="1:256">
      <c r="A43" s="85"/>
      <c r="B43" s="86"/>
      <c r="C43" s="66"/>
      <c r="D43" s="67"/>
      <c r="E43" s="66"/>
      <c r="F43" s="3"/>
      <c r="H43" s="14"/>
    </row>
    <row r="44" spans="1:256" ht="38.25">
      <c r="A44" s="85">
        <v>6.2</v>
      </c>
      <c r="B44" s="86" t="s">
        <v>71</v>
      </c>
      <c r="C44" s="66">
        <v>6</v>
      </c>
      <c r="D44" s="67" t="s">
        <v>6</v>
      </c>
      <c r="E44" s="66"/>
      <c r="F44" s="3">
        <f>ROUND(C44*E44,2)</f>
        <v>0</v>
      </c>
      <c r="H44" s="14"/>
      <c r="J44" s="14"/>
    </row>
    <row r="45" spans="1:256">
      <c r="A45" s="85">
        <v>6.3</v>
      </c>
      <c r="B45" s="86" t="s">
        <v>97</v>
      </c>
      <c r="C45" s="66">
        <v>7</v>
      </c>
      <c r="D45" s="67" t="s">
        <v>6</v>
      </c>
      <c r="E45" s="66"/>
      <c r="F45" s="3">
        <f>ROUND(C45*E45,2)</f>
        <v>0</v>
      </c>
      <c r="H45" s="14"/>
    </row>
    <row r="46" spans="1:256">
      <c r="A46" s="85"/>
      <c r="B46" s="86"/>
      <c r="C46" s="66"/>
      <c r="D46" s="67"/>
      <c r="E46" s="72"/>
      <c r="F46" s="3"/>
      <c r="H46" s="14"/>
    </row>
    <row r="47" spans="1:256" s="16" customFormat="1">
      <c r="A47" s="87">
        <v>7</v>
      </c>
      <c r="B47" s="88" t="s">
        <v>72</v>
      </c>
      <c r="C47" s="89"/>
      <c r="D47" s="90"/>
      <c r="E47" s="91"/>
      <c r="F47" s="3"/>
      <c r="G47" s="15"/>
      <c r="H47" s="14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16" customFormat="1">
      <c r="A48" s="92">
        <v>7.1</v>
      </c>
      <c r="B48" s="93" t="s">
        <v>32</v>
      </c>
      <c r="C48" s="94">
        <v>300</v>
      </c>
      <c r="D48" s="95" t="s">
        <v>6</v>
      </c>
      <c r="E48" s="91"/>
      <c r="F48" s="3">
        <f t="shared" si="1"/>
        <v>0</v>
      </c>
      <c r="G48" s="15"/>
      <c r="H48" s="14"/>
      <c r="I48" s="28"/>
      <c r="J48" s="15"/>
      <c r="K48" s="38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6" customFormat="1" ht="25.5">
      <c r="A49" s="92">
        <v>7.2</v>
      </c>
      <c r="B49" s="96" t="s">
        <v>33</v>
      </c>
      <c r="C49" s="97">
        <v>3600</v>
      </c>
      <c r="D49" s="98" t="s">
        <v>8</v>
      </c>
      <c r="E49" s="91"/>
      <c r="F49" s="3">
        <f t="shared" si="1"/>
        <v>0</v>
      </c>
      <c r="G49" s="15"/>
      <c r="H49" s="14"/>
      <c r="I49" s="28"/>
      <c r="J49" s="15"/>
      <c r="K49" s="39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16" customFormat="1">
      <c r="A50" s="92">
        <v>7.3</v>
      </c>
      <c r="B50" s="99" t="s">
        <v>34</v>
      </c>
      <c r="C50" s="94">
        <v>600</v>
      </c>
      <c r="D50" s="95" t="s">
        <v>6</v>
      </c>
      <c r="E50" s="91"/>
      <c r="F50" s="3">
        <f t="shared" si="1"/>
        <v>0</v>
      </c>
      <c r="G50" s="15"/>
      <c r="H50" s="14"/>
      <c r="I50" s="28"/>
      <c r="J50" s="15"/>
      <c r="K50" s="3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256" s="45" customFormat="1">
      <c r="A51" s="92">
        <v>7.4</v>
      </c>
      <c r="B51" s="93" t="s">
        <v>35</v>
      </c>
      <c r="C51" s="94">
        <v>600</v>
      </c>
      <c r="D51" s="95" t="s">
        <v>6</v>
      </c>
      <c r="E51" s="91"/>
      <c r="F51" s="3">
        <f t="shared" si="1"/>
        <v>0</v>
      </c>
      <c r="G51" s="41"/>
      <c r="H51" s="42"/>
      <c r="I51" s="43"/>
      <c r="J51" s="41"/>
      <c r="K51" s="44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  <c r="IR51" s="41"/>
      <c r="IS51" s="41"/>
      <c r="IT51" s="41"/>
      <c r="IU51" s="41"/>
      <c r="IV51" s="41"/>
    </row>
    <row r="52" spans="1:256" s="16" customFormat="1">
      <c r="A52" s="92">
        <v>7.5</v>
      </c>
      <c r="B52" s="99" t="s">
        <v>36</v>
      </c>
      <c r="C52" s="94">
        <v>300</v>
      </c>
      <c r="D52" s="95" t="s">
        <v>8</v>
      </c>
      <c r="E52" s="91"/>
      <c r="F52" s="3">
        <f t="shared" si="1"/>
        <v>0</v>
      </c>
      <c r="G52" s="15"/>
      <c r="H52" s="14"/>
      <c r="I52" s="28"/>
      <c r="J52" s="15"/>
      <c r="K52" s="3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16" customFormat="1">
      <c r="A53" s="92">
        <v>7.6</v>
      </c>
      <c r="B53" s="93" t="s">
        <v>37</v>
      </c>
      <c r="C53" s="94">
        <v>300</v>
      </c>
      <c r="D53" s="95" t="s">
        <v>6</v>
      </c>
      <c r="E53" s="91"/>
      <c r="F53" s="3">
        <f t="shared" si="1"/>
        <v>0</v>
      </c>
      <c r="G53" s="15"/>
      <c r="H53" s="14"/>
      <c r="I53" s="28"/>
      <c r="J53" s="15"/>
      <c r="K53" s="38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16" customFormat="1">
      <c r="A54" s="92">
        <v>7.7</v>
      </c>
      <c r="B54" s="93" t="s">
        <v>38</v>
      </c>
      <c r="C54" s="94">
        <v>300</v>
      </c>
      <c r="D54" s="95" t="s">
        <v>6</v>
      </c>
      <c r="E54" s="91"/>
      <c r="F54" s="3">
        <f t="shared" si="1"/>
        <v>0</v>
      </c>
      <c r="G54" s="15"/>
      <c r="H54" s="14"/>
      <c r="I54" s="28"/>
      <c r="J54" s="15"/>
      <c r="K54" s="38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16" customFormat="1">
      <c r="A55" s="92">
        <v>7.8</v>
      </c>
      <c r="B55" s="93" t="s">
        <v>39</v>
      </c>
      <c r="C55" s="94">
        <v>300</v>
      </c>
      <c r="D55" s="95" t="s">
        <v>6</v>
      </c>
      <c r="E55" s="91"/>
      <c r="F55" s="3">
        <f t="shared" si="1"/>
        <v>0</v>
      </c>
      <c r="G55" s="15"/>
      <c r="H55" s="14"/>
      <c r="I55" s="28"/>
      <c r="J55" s="15"/>
      <c r="K55" s="38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5"/>
      <c r="DE55" s="15"/>
      <c r="DF55" s="15"/>
      <c r="DG55" s="15"/>
      <c r="DH55" s="15"/>
      <c r="DI55" s="15"/>
      <c r="DJ55" s="15"/>
      <c r="DK55" s="15"/>
      <c r="DL55" s="15"/>
      <c r="DM55" s="15"/>
      <c r="DN55" s="15"/>
      <c r="DO55" s="15"/>
      <c r="DP55" s="15"/>
      <c r="DQ55" s="15"/>
      <c r="DR55" s="15"/>
      <c r="DS55" s="15"/>
      <c r="DT55" s="15"/>
      <c r="DU55" s="15"/>
      <c r="DV55" s="15"/>
      <c r="DW55" s="15"/>
      <c r="DX55" s="15"/>
      <c r="DY55" s="15"/>
      <c r="DZ55" s="15"/>
      <c r="EA55" s="15"/>
      <c r="EB55" s="15"/>
      <c r="EC55" s="15"/>
      <c r="ED55" s="15"/>
      <c r="EE55" s="15"/>
      <c r="EF55" s="15"/>
      <c r="EG55" s="15"/>
      <c r="EH55" s="15"/>
      <c r="EI55" s="15"/>
      <c r="EJ55" s="15"/>
      <c r="EK55" s="15"/>
      <c r="EL55" s="15"/>
      <c r="EM55" s="15"/>
      <c r="EN55" s="15"/>
      <c r="EO55" s="15"/>
      <c r="EP55" s="15"/>
      <c r="EQ55" s="15"/>
      <c r="ER55" s="15"/>
      <c r="ES55" s="15"/>
      <c r="ET55" s="15"/>
      <c r="EU55" s="15"/>
      <c r="EV55" s="15"/>
      <c r="EW55" s="15"/>
      <c r="EX55" s="15"/>
      <c r="EY55" s="15"/>
      <c r="EZ55" s="15"/>
      <c r="FA55" s="15"/>
      <c r="FB55" s="15"/>
      <c r="FC55" s="15"/>
      <c r="FD55" s="15"/>
      <c r="FE55" s="15"/>
      <c r="FF55" s="15"/>
      <c r="FG55" s="15"/>
      <c r="FH55" s="15"/>
      <c r="FI55" s="15"/>
      <c r="FJ55" s="15"/>
      <c r="FK55" s="15"/>
      <c r="FL55" s="15"/>
      <c r="FM55" s="15"/>
      <c r="FN55" s="15"/>
      <c r="FO55" s="15"/>
      <c r="FP55" s="15"/>
      <c r="FQ55" s="15"/>
      <c r="FR55" s="15"/>
      <c r="FS55" s="15"/>
      <c r="FT55" s="15"/>
      <c r="FU55" s="15"/>
      <c r="FV55" s="15"/>
      <c r="FW55" s="15"/>
      <c r="FX55" s="15"/>
      <c r="FY55" s="15"/>
      <c r="FZ55" s="15"/>
      <c r="GA55" s="15"/>
      <c r="GB55" s="15"/>
      <c r="GC55" s="15"/>
      <c r="GD55" s="15"/>
      <c r="GE55" s="15"/>
      <c r="GF55" s="15"/>
      <c r="GG55" s="15"/>
      <c r="GH55" s="15"/>
      <c r="GI55" s="15"/>
      <c r="GJ55" s="15"/>
      <c r="GK55" s="15"/>
      <c r="GL55" s="15"/>
      <c r="GM55" s="15"/>
      <c r="GN55" s="15"/>
      <c r="GO55" s="15"/>
      <c r="GP55" s="15"/>
      <c r="GQ55" s="15"/>
      <c r="GR55" s="15"/>
      <c r="GS55" s="15"/>
      <c r="GT55" s="15"/>
      <c r="GU55" s="15"/>
      <c r="GV55" s="15"/>
      <c r="GW55" s="15"/>
      <c r="GX55" s="15"/>
      <c r="GY55" s="15"/>
      <c r="GZ55" s="15"/>
      <c r="HA55" s="15"/>
      <c r="HB55" s="15"/>
      <c r="HC55" s="15"/>
      <c r="HD55" s="15"/>
      <c r="HE55" s="15"/>
      <c r="HF55" s="15"/>
      <c r="HG55" s="15"/>
      <c r="HH55" s="15"/>
      <c r="HI55" s="15"/>
      <c r="HJ55" s="15"/>
      <c r="HK55" s="15"/>
      <c r="HL55" s="15"/>
      <c r="HM55" s="15"/>
      <c r="HN55" s="15"/>
      <c r="HO55" s="15"/>
      <c r="HP55" s="15"/>
      <c r="HQ55" s="15"/>
      <c r="HR55" s="15"/>
      <c r="HS55" s="15"/>
      <c r="HT55" s="15"/>
      <c r="HU55" s="15"/>
      <c r="HV55" s="15"/>
      <c r="HW55" s="15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  <c r="IV55" s="15"/>
    </row>
    <row r="56" spans="1:256" s="16" customFormat="1">
      <c r="A56" s="92">
        <v>7.9</v>
      </c>
      <c r="B56" s="93" t="s">
        <v>40</v>
      </c>
      <c r="C56" s="94">
        <v>300</v>
      </c>
      <c r="D56" s="95" t="s">
        <v>6</v>
      </c>
      <c r="E56" s="91"/>
      <c r="F56" s="3">
        <f t="shared" si="1"/>
        <v>0</v>
      </c>
      <c r="G56" s="15"/>
      <c r="H56" s="14"/>
      <c r="I56" s="28"/>
      <c r="J56" s="15"/>
      <c r="K56" s="38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  <c r="IA56" s="15"/>
      <c r="IB56" s="15"/>
      <c r="IC56" s="15"/>
      <c r="ID56" s="15"/>
      <c r="IE56" s="15"/>
      <c r="IF56" s="15"/>
      <c r="IG56" s="15"/>
      <c r="IH56" s="15"/>
      <c r="II56" s="15"/>
      <c r="IJ56" s="15"/>
      <c r="IK56" s="15"/>
      <c r="IL56" s="15"/>
      <c r="IM56" s="15"/>
      <c r="IN56" s="15"/>
      <c r="IO56" s="15"/>
      <c r="IP56" s="15"/>
      <c r="IQ56" s="15"/>
      <c r="IR56" s="15"/>
      <c r="IS56" s="15"/>
      <c r="IT56" s="15"/>
      <c r="IU56" s="15"/>
      <c r="IV56" s="15"/>
    </row>
    <row r="57" spans="1:256" s="16" customFormat="1">
      <c r="A57" s="100">
        <v>7.1</v>
      </c>
      <c r="B57" s="101" t="s">
        <v>41</v>
      </c>
      <c r="C57" s="94">
        <v>300</v>
      </c>
      <c r="D57" s="102" t="s">
        <v>18</v>
      </c>
      <c r="E57" s="91"/>
      <c r="F57" s="3">
        <f t="shared" si="1"/>
        <v>0</v>
      </c>
      <c r="G57" s="15"/>
      <c r="H57" s="14"/>
      <c r="I57" s="28"/>
      <c r="J57" s="15"/>
      <c r="K57" s="38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6" customFormat="1">
      <c r="A58" s="100">
        <v>7.11</v>
      </c>
      <c r="B58" s="93" t="s">
        <v>42</v>
      </c>
      <c r="C58" s="94">
        <v>300</v>
      </c>
      <c r="D58" s="95" t="s">
        <v>6</v>
      </c>
      <c r="E58" s="91"/>
      <c r="F58" s="3">
        <f t="shared" si="1"/>
        <v>0</v>
      </c>
      <c r="G58" s="15"/>
      <c r="H58" s="14"/>
      <c r="I58" s="28"/>
      <c r="J58" s="15"/>
      <c r="K58" s="38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6" customFormat="1">
      <c r="A59" s="100">
        <v>7.12</v>
      </c>
      <c r="B59" s="93" t="s">
        <v>43</v>
      </c>
      <c r="C59" s="94">
        <v>594</v>
      </c>
      <c r="D59" s="95" t="s">
        <v>7</v>
      </c>
      <c r="E59" s="91"/>
      <c r="F59" s="3">
        <f t="shared" si="1"/>
        <v>0</v>
      </c>
      <c r="G59" s="15"/>
      <c r="H59" s="14"/>
      <c r="I59" s="28"/>
      <c r="J59" s="15"/>
      <c r="K59" s="40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6" customFormat="1">
      <c r="A60" s="103">
        <v>7.13</v>
      </c>
      <c r="B60" s="104" t="s">
        <v>44</v>
      </c>
      <c r="C60" s="105">
        <v>300</v>
      </c>
      <c r="D60" s="106" t="s">
        <v>6</v>
      </c>
      <c r="E60" s="107"/>
      <c r="F60" s="53">
        <f t="shared" si="1"/>
        <v>0</v>
      </c>
      <c r="G60" s="15"/>
      <c r="H60" s="14"/>
      <c r="I60" s="28"/>
      <c r="J60" s="15"/>
      <c r="K60" s="38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5" customFormat="1">
      <c r="A61" s="73"/>
      <c r="B61" s="86"/>
      <c r="C61" s="66"/>
      <c r="D61" s="67"/>
      <c r="E61" s="66"/>
      <c r="F61" s="3"/>
      <c r="H61" s="14"/>
    </row>
    <row r="62" spans="1:256" s="16" customFormat="1">
      <c r="A62" s="87">
        <v>8</v>
      </c>
      <c r="B62" s="88" t="s">
        <v>92</v>
      </c>
      <c r="C62" s="91"/>
      <c r="D62" s="108"/>
      <c r="E62" s="91"/>
      <c r="F62" s="3"/>
      <c r="G62" s="15"/>
      <c r="H62" s="14"/>
      <c r="I62" s="48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6" customFormat="1">
      <c r="A63" s="92">
        <v>8.1</v>
      </c>
      <c r="B63" s="93" t="s">
        <v>32</v>
      </c>
      <c r="C63" s="94">
        <v>56</v>
      </c>
      <c r="D63" s="95" t="s">
        <v>6</v>
      </c>
      <c r="E63" s="91"/>
      <c r="F63" s="3">
        <f t="shared" ref="F63:F75" si="6">ROUND(C63*E63,2)</f>
        <v>0</v>
      </c>
      <c r="G63" s="15"/>
      <c r="H63" s="14"/>
      <c r="I63" s="48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6" customFormat="1" ht="25.5">
      <c r="A64" s="109">
        <v>8.1999999999999993</v>
      </c>
      <c r="B64" s="96" t="s">
        <v>73</v>
      </c>
      <c r="C64" s="97">
        <v>336</v>
      </c>
      <c r="D64" s="98" t="s">
        <v>8</v>
      </c>
      <c r="E64" s="91"/>
      <c r="F64" s="3">
        <f t="shared" si="6"/>
        <v>0</v>
      </c>
      <c r="G64" s="15"/>
      <c r="H64" s="14"/>
      <c r="I64" s="48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6" customFormat="1">
      <c r="A65" s="92">
        <v>8.3000000000000007</v>
      </c>
      <c r="B65" s="99" t="s">
        <v>34</v>
      </c>
      <c r="C65" s="94">
        <v>56</v>
      </c>
      <c r="D65" s="95" t="s">
        <v>6</v>
      </c>
      <c r="E65" s="91"/>
      <c r="F65" s="3">
        <f t="shared" si="6"/>
        <v>0</v>
      </c>
      <c r="G65" s="15"/>
      <c r="H65" s="14"/>
      <c r="I65" s="48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6" customFormat="1">
      <c r="A66" s="109">
        <v>8.4</v>
      </c>
      <c r="B66" s="99" t="s">
        <v>74</v>
      </c>
      <c r="C66" s="94">
        <v>112</v>
      </c>
      <c r="D66" s="95" t="s">
        <v>6</v>
      </c>
      <c r="E66" s="91"/>
      <c r="F66" s="3">
        <f t="shared" si="6"/>
        <v>0</v>
      </c>
      <c r="G66" s="15"/>
      <c r="H66" s="14"/>
      <c r="I66" s="48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6" customFormat="1">
      <c r="A67" s="92">
        <v>8.5</v>
      </c>
      <c r="B67" s="99" t="s">
        <v>75</v>
      </c>
      <c r="C67" s="94">
        <v>56</v>
      </c>
      <c r="D67" s="95" t="s">
        <v>6</v>
      </c>
      <c r="E67" s="91"/>
      <c r="F67" s="3">
        <f t="shared" si="6"/>
        <v>0</v>
      </c>
      <c r="G67" s="15"/>
      <c r="H67" s="14"/>
      <c r="I67" s="48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6" customFormat="1">
      <c r="A68" s="109">
        <v>8.6</v>
      </c>
      <c r="B68" s="93" t="s">
        <v>76</v>
      </c>
      <c r="C68" s="94">
        <v>56</v>
      </c>
      <c r="D68" s="95" t="s">
        <v>6</v>
      </c>
      <c r="E68" s="91"/>
      <c r="F68" s="3">
        <f t="shared" si="6"/>
        <v>0</v>
      </c>
      <c r="G68" s="15"/>
      <c r="H68" s="14"/>
      <c r="I68" s="48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6" customFormat="1">
      <c r="A69" s="92">
        <v>8.6999999999999993</v>
      </c>
      <c r="B69" s="99" t="s">
        <v>77</v>
      </c>
      <c r="C69" s="94">
        <v>56</v>
      </c>
      <c r="D69" s="95" t="s">
        <v>8</v>
      </c>
      <c r="E69" s="91"/>
      <c r="F69" s="3">
        <f t="shared" si="6"/>
        <v>0</v>
      </c>
      <c r="G69" s="15"/>
      <c r="H69" s="14"/>
      <c r="I69" s="48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6" customFormat="1">
      <c r="A70" s="109">
        <v>8.8000000000000007</v>
      </c>
      <c r="B70" s="93" t="s">
        <v>78</v>
      </c>
      <c r="C70" s="94">
        <v>56</v>
      </c>
      <c r="D70" s="95" t="s">
        <v>6</v>
      </c>
      <c r="E70" s="91"/>
      <c r="F70" s="3">
        <f t="shared" si="6"/>
        <v>0</v>
      </c>
      <c r="G70" s="15"/>
      <c r="H70" s="14"/>
      <c r="I70" s="48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256" s="16" customFormat="1">
      <c r="A71" s="92">
        <v>8.9</v>
      </c>
      <c r="B71" s="93" t="s">
        <v>28</v>
      </c>
      <c r="C71" s="94">
        <v>56</v>
      </c>
      <c r="D71" s="95" t="s">
        <v>6</v>
      </c>
      <c r="E71" s="91"/>
      <c r="F71" s="3">
        <f t="shared" si="6"/>
        <v>0</v>
      </c>
      <c r="G71" s="15"/>
      <c r="H71" s="14"/>
      <c r="I71" s="48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</row>
    <row r="72" spans="1:256" s="16" customFormat="1">
      <c r="A72" s="110">
        <v>8.1</v>
      </c>
      <c r="B72" s="93" t="s">
        <v>41</v>
      </c>
      <c r="C72" s="94">
        <v>56</v>
      </c>
      <c r="D72" s="95" t="s">
        <v>79</v>
      </c>
      <c r="E72" s="91"/>
      <c r="F72" s="3">
        <f t="shared" si="6"/>
        <v>0</v>
      </c>
      <c r="G72" s="15"/>
      <c r="H72" s="14"/>
      <c r="I72" s="48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6" customFormat="1">
      <c r="A73" s="100">
        <v>8.11</v>
      </c>
      <c r="B73" s="93" t="s">
        <v>80</v>
      </c>
      <c r="C73" s="94">
        <v>56</v>
      </c>
      <c r="D73" s="95" t="s">
        <v>6</v>
      </c>
      <c r="E73" s="91"/>
      <c r="F73" s="3">
        <f t="shared" si="6"/>
        <v>0</v>
      </c>
      <c r="G73" s="15"/>
      <c r="H73" s="14"/>
      <c r="I73" s="48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6" customFormat="1">
      <c r="A74" s="110">
        <v>8.1199999999999992</v>
      </c>
      <c r="B74" s="93" t="s">
        <v>43</v>
      </c>
      <c r="C74" s="94">
        <v>110.88</v>
      </c>
      <c r="D74" s="95" t="s">
        <v>7</v>
      </c>
      <c r="E74" s="91"/>
      <c r="F74" s="3">
        <f t="shared" si="6"/>
        <v>0</v>
      </c>
      <c r="G74" s="15"/>
      <c r="H74" s="14"/>
      <c r="I74" s="48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6" customFormat="1">
      <c r="A75" s="100">
        <v>8.1300000000000008</v>
      </c>
      <c r="B75" s="93" t="s">
        <v>44</v>
      </c>
      <c r="C75" s="94">
        <v>56</v>
      </c>
      <c r="D75" s="95" t="s">
        <v>6</v>
      </c>
      <c r="E75" s="91"/>
      <c r="F75" s="3">
        <f t="shared" si="6"/>
        <v>0</v>
      </c>
      <c r="G75" s="15"/>
      <c r="H75" s="14"/>
      <c r="I75" s="48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6" customFormat="1">
      <c r="A76" s="100"/>
      <c r="B76" s="93"/>
      <c r="C76" s="94"/>
      <c r="D76" s="95"/>
      <c r="E76" s="91"/>
      <c r="F76" s="3"/>
      <c r="G76" s="15"/>
      <c r="H76" s="14"/>
      <c r="I76" s="48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>
      <c r="A77" s="73">
        <v>9</v>
      </c>
      <c r="B77" s="111" t="s">
        <v>19</v>
      </c>
      <c r="C77" s="66"/>
      <c r="D77" s="67"/>
      <c r="E77" s="66"/>
      <c r="F77" s="3"/>
      <c r="H77" s="14"/>
    </row>
    <row r="78" spans="1:256" ht="25.5">
      <c r="A78" s="79">
        <v>9.1</v>
      </c>
      <c r="B78" s="69" t="s">
        <v>21</v>
      </c>
      <c r="C78" s="66">
        <v>3826.9</v>
      </c>
      <c r="D78" s="67" t="s">
        <v>8</v>
      </c>
      <c r="E78" s="66"/>
      <c r="F78" s="47">
        <f t="shared" ref="F78:F95" si="7">ROUND(C78*E78,2)</f>
        <v>0</v>
      </c>
      <c r="H78" s="14"/>
      <c r="J78" s="14"/>
      <c r="K78" s="34"/>
    </row>
    <row r="79" spans="1:256" ht="25.5">
      <c r="A79" s="79">
        <v>9.1999999999999993</v>
      </c>
      <c r="B79" s="69" t="s">
        <v>61</v>
      </c>
      <c r="C79" s="66">
        <v>2312.9</v>
      </c>
      <c r="D79" s="67" t="s">
        <v>8</v>
      </c>
      <c r="E79" s="66"/>
      <c r="F79" s="47">
        <f t="shared" ref="F79:F80" si="8">ROUND(E79*C79,2)</f>
        <v>0</v>
      </c>
      <c r="H79" s="14"/>
      <c r="J79" s="14"/>
      <c r="K79" s="34"/>
    </row>
    <row r="80" spans="1:256" ht="25.5">
      <c r="A80" s="79">
        <v>9.3000000000000007</v>
      </c>
      <c r="B80" s="69" t="s">
        <v>68</v>
      </c>
      <c r="C80" s="66">
        <v>754.2</v>
      </c>
      <c r="D80" s="67" t="s">
        <v>8</v>
      </c>
      <c r="E80" s="66"/>
      <c r="F80" s="47">
        <f t="shared" si="8"/>
        <v>0</v>
      </c>
      <c r="H80" s="14"/>
      <c r="J80" s="14"/>
      <c r="K80" s="34"/>
    </row>
    <row r="81" spans="1:13" s="17" customFormat="1" ht="15" customHeight="1">
      <c r="A81" s="112"/>
      <c r="B81" s="113"/>
      <c r="C81" s="114"/>
      <c r="D81" s="115"/>
      <c r="E81" s="116"/>
      <c r="F81" s="3"/>
      <c r="H81" s="14"/>
    </row>
    <row r="82" spans="1:13">
      <c r="A82" s="68">
        <v>10</v>
      </c>
      <c r="B82" s="117" t="s">
        <v>81</v>
      </c>
      <c r="C82" s="118">
        <v>800</v>
      </c>
      <c r="D82" s="119" t="s">
        <v>9</v>
      </c>
      <c r="E82" s="118"/>
      <c r="F82" s="47">
        <f>ROUND(E82*C82,2)</f>
        <v>0</v>
      </c>
      <c r="H82" s="14"/>
    </row>
    <row r="83" spans="1:13">
      <c r="A83" s="68">
        <v>11</v>
      </c>
      <c r="B83" s="69" t="s">
        <v>82</v>
      </c>
      <c r="C83" s="120">
        <v>1000</v>
      </c>
      <c r="D83" s="67" t="s">
        <v>8</v>
      </c>
      <c r="E83" s="121"/>
      <c r="F83" s="47">
        <f>ROUND(E83*C83,2)</f>
        <v>0</v>
      </c>
      <c r="H83" s="14"/>
    </row>
    <row r="84" spans="1:13">
      <c r="A84" s="70"/>
      <c r="B84" s="69"/>
      <c r="C84" s="120"/>
      <c r="D84" s="67"/>
      <c r="E84" s="121"/>
      <c r="F84" s="3"/>
      <c r="H84" s="14"/>
    </row>
    <row r="85" spans="1:13">
      <c r="A85" s="73">
        <v>12</v>
      </c>
      <c r="B85" s="65" t="s">
        <v>93</v>
      </c>
      <c r="C85" s="120"/>
      <c r="D85" s="67"/>
      <c r="E85" s="121"/>
      <c r="F85" s="3"/>
      <c r="H85" s="14"/>
    </row>
    <row r="86" spans="1:13" s="17" customFormat="1" ht="15" customHeight="1">
      <c r="A86" s="112">
        <v>12.1</v>
      </c>
      <c r="B86" s="113" t="s">
        <v>83</v>
      </c>
      <c r="C86" s="114">
        <v>2000</v>
      </c>
      <c r="D86" s="122" t="s">
        <v>8</v>
      </c>
      <c r="E86" s="114"/>
      <c r="F86" s="3">
        <f t="shared" ref="F86:F92" si="9">ROUND(C86*E86,2)</f>
        <v>0</v>
      </c>
      <c r="H86" s="14"/>
      <c r="I86" s="49"/>
      <c r="K86" s="49"/>
    </row>
    <row r="87" spans="1:13" s="17" customFormat="1" ht="15" customHeight="1">
      <c r="A87" s="123">
        <v>12.2</v>
      </c>
      <c r="B87" s="113" t="s">
        <v>84</v>
      </c>
      <c r="C87" s="114">
        <v>700</v>
      </c>
      <c r="D87" s="122" t="s">
        <v>9</v>
      </c>
      <c r="E87" s="114"/>
      <c r="F87" s="3">
        <f t="shared" si="9"/>
        <v>0</v>
      </c>
      <c r="H87" s="14"/>
      <c r="I87" s="49"/>
      <c r="K87" s="49"/>
    </row>
    <row r="88" spans="1:13" s="17" customFormat="1" ht="15" customHeight="1">
      <c r="A88" s="112">
        <v>12.3</v>
      </c>
      <c r="B88" s="113" t="s">
        <v>85</v>
      </c>
      <c r="C88" s="114">
        <v>189</v>
      </c>
      <c r="D88" s="122" t="s">
        <v>7</v>
      </c>
      <c r="E88" s="114"/>
      <c r="F88" s="3">
        <f t="shared" si="9"/>
        <v>0</v>
      </c>
      <c r="H88" s="14"/>
      <c r="I88" s="49"/>
      <c r="K88" s="49"/>
    </row>
    <row r="89" spans="1:13" s="17" customFormat="1" ht="15" customHeight="1">
      <c r="A89" s="123">
        <v>12.4</v>
      </c>
      <c r="B89" s="113" t="s">
        <v>86</v>
      </c>
      <c r="C89" s="114">
        <v>179.55</v>
      </c>
      <c r="D89" s="122" t="s">
        <v>7</v>
      </c>
      <c r="E89" s="124"/>
      <c r="F89" s="3">
        <f t="shared" si="9"/>
        <v>0</v>
      </c>
      <c r="H89" s="14"/>
      <c r="I89" s="49"/>
      <c r="K89" s="49"/>
    </row>
    <row r="90" spans="1:13" s="17" customFormat="1" ht="25.5">
      <c r="A90" s="112">
        <v>12.5</v>
      </c>
      <c r="B90" s="113" t="s">
        <v>87</v>
      </c>
      <c r="C90" s="125">
        <v>47.25</v>
      </c>
      <c r="D90" s="102" t="s">
        <v>7</v>
      </c>
      <c r="E90" s="126"/>
      <c r="F90" s="3">
        <f t="shared" si="9"/>
        <v>0</v>
      </c>
      <c r="H90" s="14"/>
      <c r="I90" s="50"/>
      <c r="K90" s="50"/>
    </row>
    <row r="91" spans="1:13" s="51" customFormat="1" ht="15" customHeight="1">
      <c r="A91" s="123">
        <v>12.6</v>
      </c>
      <c r="B91" s="113" t="s">
        <v>88</v>
      </c>
      <c r="C91" s="127">
        <v>585.9</v>
      </c>
      <c r="D91" s="122" t="s">
        <v>9</v>
      </c>
      <c r="E91" s="127"/>
      <c r="F91" s="3">
        <f t="shared" si="9"/>
        <v>0</v>
      </c>
      <c r="H91" s="14"/>
      <c r="I91" s="50"/>
      <c r="K91" s="50"/>
    </row>
    <row r="92" spans="1:13" s="17" customFormat="1" ht="15" customHeight="1">
      <c r="A92" s="112">
        <v>12.7</v>
      </c>
      <c r="B92" s="113" t="s">
        <v>89</v>
      </c>
      <c r="C92" s="114">
        <v>1464.75</v>
      </c>
      <c r="D92" s="122" t="s">
        <v>90</v>
      </c>
      <c r="E92" s="128"/>
      <c r="F92" s="3">
        <f t="shared" si="9"/>
        <v>0</v>
      </c>
      <c r="H92" s="14"/>
      <c r="I92" s="50"/>
      <c r="K92" s="50"/>
    </row>
    <row r="93" spans="1:13" s="17" customFormat="1" ht="15" customHeight="1">
      <c r="A93" s="112"/>
      <c r="B93" s="113"/>
      <c r="C93" s="114"/>
      <c r="D93" s="122"/>
      <c r="E93" s="128"/>
      <c r="F93" s="3"/>
      <c r="H93" s="14"/>
      <c r="I93" s="50"/>
      <c r="K93" s="50"/>
    </row>
    <row r="94" spans="1:13" s="46" customFormat="1" ht="38.25">
      <c r="A94" s="129">
        <v>13</v>
      </c>
      <c r="B94" s="130" t="s">
        <v>46</v>
      </c>
      <c r="C94" s="66">
        <v>6894</v>
      </c>
      <c r="D94" s="131" t="s">
        <v>8</v>
      </c>
      <c r="E94" s="66"/>
      <c r="F94" s="3">
        <f t="shared" si="7"/>
        <v>0</v>
      </c>
      <c r="H94" s="42"/>
      <c r="M94" s="42"/>
    </row>
    <row r="95" spans="1:13">
      <c r="A95" s="132">
        <v>14</v>
      </c>
      <c r="B95" s="130" t="s">
        <v>91</v>
      </c>
      <c r="C95" s="66">
        <v>1</v>
      </c>
      <c r="D95" s="131" t="s">
        <v>6</v>
      </c>
      <c r="E95" s="66"/>
      <c r="F95" s="3">
        <f t="shared" si="7"/>
        <v>0</v>
      </c>
      <c r="H95" s="14"/>
    </row>
    <row r="96" spans="1:13">
      <c r="A96" s="133"/>
      <c r="B96" s="134" t="s">
        <v>60</v>
      </c>
      <c r="C96" s="135"/>
      <c r="D96" s="136"/>
      <c r="E96" s="137"/>
      <c r="F96" s="54">
        <f>SUM(F13:F95)</f>
        <v>0</v>
      </c>
      <c r="H96" s="58"/>
    </row>
    <row r="97" spans="1:11">
      <c r="A97" s="70"/>
      <c r="B97" s="86"/>
      <c r="C97" s="138"/>
      <c r="D97" s="138"/>
      <c r="E97" s="66"/>
      <c r="F97" s="4"/>
      <c r="H97" s="14"/>
      <c r="J97" s="14"/>
    </row>
    <row r="98" spans="1:11" ht="18" customHeight="1">
      <c r="A98" s="139" t="s">
        <v>11</v>
      </c>
      <c r="B98" s="78" t="s">
        <v>12</v>
      </c>
      <c r="C98" s="138"/>
      <c r="D98" s="140"/>
      <c r="E98" s="66"/>
      <c r="F98" s="191"/>
      <c r="H98" s="14"/>
    </row>
    <row r="99" spans="1:11" ht="25.5">
      <c r="A99" s="141">
        <v>1</v>
      </c>
      <c r="B99" s="142" t="s">
        <v>45</v>
      </c>
      <c r="C99" s="3"/>
      <c r="D99" s="120" t="s">
        <v>63</v>
      </c>
      <c r="E99" s="208"/>
      <c r="F99" s="55">
        <f>ROUND(C99*E99,2)</f>
        <v>0</v>
      </c>
      <c r="H99" s="57"/>
      <c r="I99" s="56"/>
    </row>
    <row r="100" spans="1:11">
      <c r="A100" s="70"/>
      <c r="B100" s="142"/>
      <c r="C100" s="138"/>
      <c r="D100" s="138"/>
      <c r="E100" s="138"/>
      <c r="F100" s="192"/>
      <c r="H100" s="60"/>
    </row>
    <row r="101" spans="1:11">
      <c r="A101" s="143"/>
      <c r="B101" s="134" t="s">
        <v>13</v>
      </c>
      <c r="C101" s="144"/>
      <c r="D101" s="144"/>
      <c r="E101" s="144"/>
      <c r="F101" s="193">
        <f>SUM(F99:F100)</f>
        <v>0</v>
      </c>
    </row>
    <row r="102" spans="1:11">
      <c r="A102" s="70"/>
      <c r="B102" s="145"/>
      <c r="C102" s="138"/>
      <c r="D102" s="138"/>
      <c r="E102" s="138"/>
      <c r="F102" s="4"/>
      <c r="H102" s="52"/>
    </row>
    <row r="103" spans="1:11" s="16" customFormat="1">
      <c r="A103" s="146"/>
      <c r="B103" s="147" t="s">
        <v>56</v>
      </c>
      <c r="C103" s="148"/>
      <c r="D103" s="149"/>
      <c r="E103" s="150"/>
      <c r="F103" s="193">
        <f>+F96+F101</f>
        <v>0</v>
      </c>
      <c r="H103" s="37"/>
      <c r="K103" s="59"/>
    </row>
    <row r="104" spans="1:11" s="16" customFormat="1">
      <c r="A104" s="151"/>
      <c r="B104" s="152"/>
      <c r="C104" s="153"/>
      <c r="D104" s="154"/>
      <c r="E104" s="155"/>
      <c r="F104" s="194"/>
    </row>
    <row r="105" spans="1:11" s="16" customFormat="1">
      <c r="A105" s="156"/>
      <c r="B105" s="157" t="s">
        <v>56</v>
      </c>
      <c r="C105" s="158"/>
      <c r="D105" s="159"/>
      <c r="E105" s="160"/>
      <c r="F105" s="193">
        <f>F103</f>
        <v>0</v>
      </c>
    </row>
    <row r="106" spans="1:11" s="1" customFormat="1" ht="10.5" customHeight="1">
      <c r="A106" s="18"/>
      <c r="B106" s="161"/>
      <c r="C106" s="162"/>
      <c r="D106" s="163"/>
      <c r="E106" s="162"/>
      <c r="F106" s="195"/>
      <c r="G106" s="19"/>
    </row>
    <row r="107" spans="1:11" s="23" customFormat="1" ht="15">
      <c r="A107" s="20"/>
      <c r="B107" s="164" t="s">
        <v>22</v>
      </c>
      <c r="C107" s="165"/>
      <c r="D107" s="166"/>
      <c r="E107" s="167"/>
      <c r="F107" s="196"/>
      <c r="G107" s="21"/>
      <c r="H107" s="22"/>
      <c r="I107" s="22"/>
      <c r="J107" s="22"/>
    </row>
    <row r="108" spans="1:11" s="23" customFormat="1" ht="14.25">
      <c r="A108" s="20"/>
      <c r="B108" s="168" t="s">
        <v>23</v>
      </c>
      <c r="C108" s="169">
        <v>0.1</v>
      </c>
      <c r="D108" s="166"/>
      <c r="E108" s="167"/>
      <c r="F108" s="197">
        <f>+ROUND(F105*C108,2)</f>
        <v>0</v>
      </c>
      <c r="G108" s="21"/>
      <c r="H108" s="31"/>
      <c r="I108" s="22"/>
      <c r="J108" s="24"/>
    </row>
    <row r="109" spans="1:11" s="23" customFormat="1" ht="14.25">
      <c r="A109" s="20"/>
      <c r="B109" s="168" t="s">
        <v>25</v>
      </c>
      <c r="C109" s="169">
        <v>0.03</v>
      </c>
      <c r="D109" s="166"/>
      <c r="E109" s="167"/>
      <c r="F109" s="197">
        <f>+ROUND(F105*C109,2)</f>
        <v>0</v>
      </c>
      <c r="G109" s="21"/>
      <c r="H109" s="31"/>
      <c r="I109" s="22"/>
      <c r="J109" s="24"/>
    </row>
    <row r="110" spans="1:11" s="23" customFormat="1" ht="14.25">
      <c r="A110" s="20"/>
      <c r="B110" s="168" t="s">
        <v>47</v>
      </c>
      <c r="C110" s="169">
        <v>0.04</v>
      </c>
      <c r="D110" s="166"/>
      <c r="E110" s="167"/>
      <c r="F110" s="197">
        <f>+ROUND(F105*C110,2)</f>
        <v>0</v>
      </c>
      <c r="G110" s="21"/>
      <c r="H110" s="31"/>
      <c r="I110" s="22"/>
      <c r="J110" s="24"/>
    </row>
    <row r="111" spans="1:11" s="23" customFormat="1" ht="14.25">
      <c r="A111" s="20"/>
      <c r="B111" s="168" t="s">
        <v>48</v>
      </c>
      <c r="C111" s="169">
        <v>0.03</v>
      </c>
      <c r="D111" s="166"/>
      <c r="E111" s="167"/>
      <c r="F111" s="197">
        <f>+ROUND(F105*C111,2)</f>
        <v>0</v>
      </c>
      <c r="G111" s="21"/>
      <c r="H111" s="31"/>
      <c r="I111" s="22"/>
      <c r="J111" s="24"/>
    </row>
    <row r="112" spans="1:11" s="23" customFormat="1" ht="14.25">
      <c r="A112" s="20"/>
      <c r="B112" s="168" t="s">
        <v>24</v>
      </c>
      <c r="C112" s="169">
        <v>0.05</v>
      </c>
      <c r="D112" s="166"/>
      <c r="E112" s="167"/>
      <c r="F112" s="197">
        <f>+ROUND(F105*C112,)</f>
        <v>0</v>
      </c>
      <c r="G112" s="21"/>
      <c r="H112" s="31"/>
      <c r="I112" s="22"/>
      <c r="J112" s="24"/>
    </row>
    <row r="113" spans="1:10" s="23" customFormat="1" ht="14.25">
      <c r="A113" s="166"/>
      <c r="B113" s="168" t="s">
        <v>49</v>
      </c>
      <c r="C113" s="169">
        <v>0.01</v>
      </c>
      <c r="D113" s="166"/>
      <c r="E113" s="167"/>
      <c r="F113" s="197">
        <f>+ROUND(F105*C113,2)</f>
        <v>0</v>
      </c>
      <c r="G113" s="21"/>
      <c r="H113" s="31"/>
      <c r="I113" s="22"/>
      <c r="J113" s="24"/>
    </row>
    <row r="114" spans="1:10" s="23" customFormat="1" ht="14.25">
      <c r="A114" s="166"/>
      <c r="B114" s="168" t="s">
        <v>50</v>
      </c>
      <c r="C114" s="169">
        <v>0.18</v>
      </c>
      <c r="D114" s="166"/>
      <c r="E114" s="167"/>
      <c r="F114" s="197">
        <f>+ROUND(F108*C114,2)</f>
        <v>0</v>
      </c>
      <c r="G114" s="21"/>
      <c r="H114" s="31"/>
      <c r="I114" s="22"/>
      <c r="J114" s="24"/>
    </row>
    <row r="115" spans="1:10" s="23" customFormat="1" ht="14.25">
      <c r="A115" s="166"/>
      <c r="B115" s="168" t="s">
        <v>51</v>
      </c>
      <c r="C115" s="170">
        <v>1E-3</v>
      </c>
      <c r="D115" s="166"/>
      <c r="E115" s="166"/>
      <c r="F115" s="198">
        <f>+ROUND(F105*C115,2)</f>
        <v>0</v>
      </c>
      <c r="G115" s="21"/>
      <c r="H115" s="31"/>
      <c r="I115" s="22"/>
      <c r="J115" s="24"/>
    </row>
    <row r="116" spans="1:10" s="23" customFormat="1" ht="14.25">
      <c r="A116" s="166"/>
      <c r="B116" s="168" t="s">
        <v>52</v>
      </c>
      <c r="C116" s="169">
        <v>0.05</v>
      </c>
      <c r="D116" s="166"/>
      <c r="E116" s="167"/>
      <c r="F116" s="197">
        <f>+ROUND(F105*C116,2)</f>
        <v>0</v>
      </c>
      <c r="G116" s="21"/>
      <c r="H116" s="31"/>
      <c r="I116" s="22"/>
      <c r="J116" s="24"/>
    </row>
    <row r="117" spans="1:10" s="23" customFormat="1" ht="15" customHeight="1">
      <c r="A117" s="166"/>
      <c r="B117" s="168" t="s">
        <v>53</v>
      </c>
      <c r="C117" s="169">
        <v>0.1</v>
      </c>
      <c r="D117" s="166"/>
      <c r="E117" s="167"/>
      <c r="F117" s="197">
        <f>+ROUND(F105*C117,2)</f>
        <v>0</v>
      </c>
      <c r="G117" s="21"/>
      <c r="H117" s="31"/>
      <c r="I117" s="22"/>
      <c r="J117" s="25"/>
    </row>
    <row r="118" spans="1:10" s="23" customFormat="1" ht="28.5">
      <c r="A118" s="166"/>
      <c r="B118" s="171" t="s">
        <v>54</v>
      </c>
      <c r="C118" s="172">
        <v>0.03</v>
      </c>
      <c r="D118" s="173"/>
      <c r="E118" s="174"/>
      <c r="F118" s="197">
        <f>+ROUND(F105*C118,2)</f>
        <v>0</v>
      </c>
      <c r="G118" s="21"/>
      <c r="H118" s="31"/>
      <c r="I118" s="22"/>
      <c r="J118" s="24"/>
    </row>
    <row r="119" spans="1:10" s="23" customFormat="1" ht="14.25">
      <c r="A119" s="175"/>
      <c r="B119" s="176" t="s">
        <v>26</v>
      </c>
      <c r="C119" s="177">
        <v>1.4999999999999999E-2</v>
      </c>
      <c r="D119" s="178"/>
      <c r="E119" s="179"/>
      <c r="F119" s="197">
        <f>+F105*C119</f>
        <v>0</v>
      </c>
      <c r="G119" s="21"/>
      <c r="H119" s="31"/>
      <c r="I119" s="22"/>
      <c r="J119" s="24"/>
    </row>
    <row r="120" spans="1:10" s="23" customFormat="1" ht="15">
      <c r="A120" s="26"/>
      <c r="B120" s="180" t="s">
        <v>27</v>
      </c>
      <c r="C120" s="181"/>
      <c r="D120" s="182"/>
      <c r="E120" s="181"/>
      <c r="F120" s="199">
        <f>SUM(F108:F119)</f>
        <v>0</v>
      </c>
      <c r="G120" s="21"/>
      <c r="H120" s="32"/>
    </row>
    <row r="121" spans="1:10" s="23" customFormat="1" ht="14.25">
      <c r="A121" s="183"/>
      <c r="B121" s="184"/>
      <c r="C121" s="185"/>
      <c r="D121" s="183"/>
      <c r="E121" s="186"/>
      <c r="F121" s="200"/>
      <c r="G121" s="21"/>
    </row>
    <row r="122" spans="1:10" s="23" customFormat="1" ht="15">
      <c r="A122" s="27"/>
      <c r="B122" s="187" t="s">
        <v>55</v>
      </c>
      <c r="C122" s="188"/>
      <c r="D122" s="189"/>
      <c r="E122" s="188"/>
      <c r="F122" s="201">
        <f>+F105+F120</f>
        <v>0</v>
      </c>
      <c r="G122" s="21"/>
      <c r="H122" s="33"/>
    </row>
    <row r="126" spans="1:10">
      <c r="B126" s="13"/>
    </row>
    <row r="127" spans="1:10">
      <c r="B127" s="12"/>
    </row>
  </sheetData>
  <sheetProtection algorithmName="SHA-512" hashValue="MIzkMOsZplQp+FIebdrcmFkqnPPDg03cAfOMFhyI1TY7GCxOIGEnK9dlvBoFOpst0wFo0UIHQnVwD4PdcHTHqQ==" saltValue="JpJdDkP1SHvJaOlM4HQ+UA==" spinCount="100000" sheet="1" objects="1" scenarios="1"/>
  <autoFilter ref="A11:F98"/>
  <mergeCells count="9">
    <mergeCell ref="A9:B9"/>
    <mergeCell ref="D9:E9"/>
    <mergeCell ref="A10:F10"/>
    <mergeCell ref="A8:F8"/>
    <mergeCell ref="A1:F1"/>
    <mergeCell ref="A2:F2"/>
    <mergeCell ref="A3:F3"/>
    <mergeCell ref="A4:F4"/>
    <mergeCell ref="A7:F7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horizontalDpi="4294967295" verticalDpi="4294967295" r:id="rId1"/>
  <rowBreaks count="1" manualBreakCount="1">
    <brk id="9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 227</vt:lpstr>
      <vt:lpstr>'pres 227'!Área_de_impresión</vt:lpstr>
      <vt:lpstr>'pres 227'!Títulos_a_imprimir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2020-11-23T15:09:25Z</dcterms:modified>
</cp:coreProperties>
</file>