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PRES. 213" sheetId="8" r:id="rId1"/>
  </sheets>
  <definedNames>
    <definedName name="_xlnm._FilterDatabase" localSheetId="0" hidden="1">'PRES. 213'!$A$11:$F$64</definedName>
    <definedName name="_xlnm.Print_Area" localSheetId="0">'PRES. 213'!$A$1:$F$86</definedName>
    <definedName name="_xlnm.Print_Titles" localSheetId="0">'PRES. 213'!$1:$11</definedName>
  </definedNames>
  <calcPr calcId="162913"/>
</workbook>
</file>

<file path=xl/calcChain.xml><?xml version="1.0" encoding="utf-8"?>
<calcChain xmlns="http://schemas.openxmlformats.org/spreadsheetml/2006/main">
  <c r="F15" i="8" l="1"/>
  <c r="F18" i="8"/>
  <c r="F19" i="8"/>
  <c r="F20" i="8"/>
  <c r="F21" i="8"/>
  <c r="F24" i="8"/>
  <c r="F25" i="8" l="1"/>
  <c r="F28" i="8"/>
  <c r="F29" i="8"/>
  <c r="F32" i="8"/>
  <c r="F33" i="8"/>
  <c r="F34" i="8"/>
  <c r="F35" i="8"/>
  <c r="F36" i="8"/>
  <c r="F37" i="8"/>
  <c r="F38" i="8"/>
  <c r="F39" i="8"/>
  <c r="F40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8" i="8"/>
  <c r="F59" i="8"/>
  <c r="F61" i="8"/>
  <c r="F65" i="8"/>
  <c r="F66" i="8" s="1"/>
  <c r="F62" i="8" l="1"/>
  <c r="F68" i="8" l="1"/>
  <c r="F69" i="8" s="1"/>
  <c r="F72" i="8" l="1"/>
  <c r="F78" i="8" s="1"/>
  <c r="F75" i="8"/>
  <c r="F76" i="8"/>
  <c r="F83" i="8"/>
  <c r="F74" i="8"/>
  <c r="F81" i="8"/>
  <c r="F77" i="8"/>
  <c r="F82" i="8"/>
  <c r="F80" i="8"/>
  <c r="F73" i="8"/>
  <c r="F79" i="8"/>
  <c r="F84" i="8" l="1"/>
  <c r="F86" i="8" s="1"/>
</calcChain>
</file>

<file path=xl/sharedStrings.xml><?xml version="1.0" encoding="utf-8"?>
<sst xmlns="http://schemas.openxmlformats.org/spreadsheetml/2006/main" count="108" uniqueCount="74">
  <si>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</si>
  <si>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</si>
  <si>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</si>
  <si>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</si>
  <si>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</si>
  <si>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</si>
  <si>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</si>
  <si>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</si>
  <si>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</si>
  <si>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</si>
  <si>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</si>
  <si>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</si>
  <si>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</si>
  <si>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</si>
  <si>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</si>
  <si>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</si>
  <si>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</si>
  <si>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</si>
  <si>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</si>
  <si>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</si>
  <si>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</si>
  <si>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</si>
  <si>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</si>
  <si>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</si>
  <si>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</si>
  <si>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</si>
  <si>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</si>
  <si>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SUMINISTRO Y COLOCACION DE PIEZAS ESPECIALES 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</si>
  <si>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</si>
  <si>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</si>
  <si>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</si>
  <si>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</si>
  <si>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</si>
  <si>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</si>
  <si>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</si>
  <si>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</si>
  <si>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</si>
  <si>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</si>
  <si>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</si>
  <si>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</si>
  <si>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</si>
  <si>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</si>
  <si>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</si>
  <si>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</si>
  <si>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</si>
  <si>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</si>
  <si>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</si>
  <si>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</si>
  <si>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</si>
  <si>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</si>
  <si>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</si>
  <si>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</si>
  <si>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JUNTAS  MECANICAS TIPO DRESSER DE Ø3" </t>
  </si>
  <si>
    <t xml:space="preserve">TAPON Ø3" ACERO SCH-80 CON PROTECCION ANTICORROSIVA 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</si>
  <si>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</si>
  <si>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</si>
  <si>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</si>
  <si>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</si>
  <si>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</si>
  <si>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</si>
  <si>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>TEE DE Ø3" X Ø3" ACERO SCH-80 CON PROTECCION ANTICORROSIVA</t>
  </si>
  <si>
    <t xml:space="preserve">CODO Ø3"x45º ACERO SCH-80 CON PROTECCION ANTICORROSIVA </t>
  </si>
  <si>
    <t xml:space="preserve">JUNTAS  MECANICAS TIPO DRESSER DE Ø4" </t>
  </si>
  <si>
    <t xml:space="preserve">CODO Ø3"x 90º ACERO SCH-80 CON PROTECCION ANTICORROSIVA </t>
  </si>
  <si>
    <t>ACOMETIDAS RURALES (356 U)</t>
  </si>
  <si>
    <t>Ubicación: SANTO DOMINGO - PROVINCIA MONTE PLATA</t>
  </si>
  <si>
    <t>TUBERIA Ø3" PVC (SDR-26 C/J.G.) +2% DE PERDIDA POR CAMPANA</t>
  </si>
  <si>
    <t>TUBERIA Ø4" PVC (SDR-26 C/J.G.) +2% DE PERDIDA POR CAMPANA</t>
  </si>
  <si>
    <t>ANCLAJE PARA PIEZAS</t>
  </si>
  <si>
    <t>RED DE DISTRIBICION COMUNIDAD LOS SOLARES  ESTACION   ( 5+700  A 6+260)</t>
  </si>
  <si>
    <t>LIMPIEZA FINAL Y CONTINUA</t>
  </si>
  <si>
    <t xml:space="preserve">BOTE DE MATERIAL C/CAMON D= 5 KM </t>
  </si>
  <si>
    <t>RELLENO  COMPACTADO  C/COMPACTADOR MECANICO EN CAPAS 0.20</t>
  </si>
  <si>
    <t>Obra:    RED  DISTRIBUCION  LOS SOLARES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</si>
</sst>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9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3" fillId="2" borderId="0" xfId="0" applyFont="1" applyFill="1"/>
    <xf numFmtId="0" fontId="11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3" fillId="3" borderId="0" xfId="6" applyFont="1" applyFill="1" applyAlignment="1">
      <alignment vertical="top"/>
    </xf>
    <xf numFmtId="0" fontId="10" fillId="2" borderId="0" xfId="41" applyFont="1" applyFill="1" applyAlignment="1">
      <alignment vertical="top"/>
    </xf>
    <xf numFmtId="0" fontId="8" fillId="0" borderId="0" xfId="0" applyFont="1" applyFill="1"/>
    <xf numFmtId="175" fontId="14" fillId="2" borderId="2" xfId="15" applyNumberFormat="1" applyFont="1" applyFill="1" applyBorder="1" applyAlignment="1" applyProtection="1">
      <alignment horizontal="right" vertical="center"/>
    </xf>
    <xf numFmtId="43" fontId="3" fillId="2" borderId="0" xfId="30" applyFont="1" applyFill="1"/>
    <xf numFmtId="175" fontId="14" fillId="2" borderId="3" xfId="15" applyNumberFormat="1" applyFont="1" applyFill="1" applyBorder="1" applyAlignment="1" applyProtection="1">
      <alignment horizontal="right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175" fontId="14" fillId="3" borderId="1" xfId="15" applyNumberFormat="1" applyFont="1" applyFill="1" applyBorder="1" applyAlignment="1" applyProtection="1">
      <alignment horizontal="right" vertical="center"/>
    </xf>
    <xf numFmtId="175" fontId="14" fillId="3" borderId="4" xfId="15" applyNumberFormat="1" applyFont="1" applyFill="1" applyBorder="1" applyAlignment="1" applyProtection="1">
      <alignment horizontal="right" vertical="center"/>
    </xf>
    <xf numFmtId="0" fontId="12" fillId="3" borderId="0" xfId="6" applyFont="1" applyFill="1" applyAlignment="1">
      <alignment vertical="top"/>
    </xf>
    <xf numFmtId="165" fontId="12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2" fillId="0" borderId="0" xfId="0" applyNumberFormat="1" applyFont="1" applyAlignment="1">
      <alignment vertical="center"/>
    </xf>
    <xf numFmtId="0" fontId="16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0" fillId="2" borderId="0" xfId="41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1" fillId="4" borderId="0" xfId="0" applyNumberFormat="1" applyFont="1" applyFill="1" applyAlignment="1">
      <alignment vertical="center"/>
    </xf>
    <xf numFmtId="0" fontId="12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0" fillId="4" borderId="0" xfId="41" applyFont="1" applyFill="1" applyAlignment="1">
      <alignment vertical="top"/>
    </xf>
    <xf numFmtId="0" fontId="11" fillId="4" borderId="0" xfId="0" applyFont="1" applyFill="1" applyAlignment="1">
      <alignment vertical="center"/>
    </xf>
    <xf numFmtId="165" fontId="2" fillId="3" borderId="3" xfId="1" applyFont="1" applyFill="1" applyBorder="1" applyAlignment="1" applyProtection="1">
      <alignment horizontal="right" vertical="center" wrapText="1"/>
      <protection locked="0"/>
    </xf>
    <xf numFmtId="4" fontId="3" fillId="2" borderId="0" xfId="0" applyNumberFormat="1" applyFont="1" applyFill="1"/>
    <xf numFmtId="4" fontId="3" fillId="0" borderId="0" xfId="0" applyNumberFormat="1" applyFont="1" applyFill="1" applyBorder="1"/>
    <xf numFmtId="4" fontId="6" fillId="2" borderId="0" xfId="0" applyNumberFormat="1" applyFont="1" applyFill="1"/>
    <xf numFmtId="172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</xf>
    <xf numFmtId="172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165" fontId="2" fillId="2" borderId="3" xfId="1" applyFont="1" applyFill="1" applyBorder="1" applyAlignment="1" applyProtection="1">
      <alignment horizontal="center" vertical="center"/>
    </xf>
    <xf numFmtId="17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right" vertical="center"/>
    </xf>
    <xf numFmtId="173" fontId="3" fillId="2" borderId="3" xfId="1" applyNumberFormat="1" applyFont="1" applyFill="1" applyBorder="1" applyAlignment="1" applyProtection="1">
      <alignment horizontal="right" wrapText="1"/>
    </xf>
    <xf numFmtId="0" fontId="3" fillId="2" borderId="3" xfId="0" applyNumberFormat="1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right" vertical="center" wrapText="1"/>
    </xf>
    <xf numFmtId="172" fontId="3" fillId="2" borderId="3" xfId="1" applyNumberFormat="1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 vertical="center"/>
    </xf>
    <xf numFmtId="173" fontId="2" fillId="2" borderId="3" xfId="1" applyNumberFormat="1" applyFont="1" applyFill="1" applyBorder="1" applyAlignment="1" applyProtection="1">
      <alignment horizontal="right" wrapText="1"/>
    </xf>
    <xf numFmtId="0" fontId="2" fillId="2" borderId="3" xfId="11" applyFont="1" applyFill="1" applyBorder="1" applyAlignment="1" applyProtection="1">
      <alignment vertical="center"/>
    </xf>
    <xf numFmtId="172" fontId="3" fillId="2" borderId="3" xfId="1" applyNumberFormat="1" applyFont="1" applyFill="1" applyBorder="1" applyAlignment="1" applyProtection="1">
      <alignment horizontal="right" wrapText="1"/>
    </xf>
    <xf numFmtId="0" fontId="3" fillId="2" borderId="3" xfId="10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right" vertical="top" wrapText="1"/>
    </xf>
    <xf numFmtId="0" fontId="3" fillId="2" borderId="3" xfId="11" applyFont="1" applyFill="1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vertical="center"/>
    </xf>
    <xf numFmtId="43" fontId="3" fillId="2" borderId="3" xfId="12" applyFont="1" applyFill="1" applyBorder="1" applyAlignment="1" applyProtection="1">
      <alignment horizontal="right" vertical="center" wrapText="1"/>
    </xf>
    <xf numFmtId="165" fontId="3" fillId="2" borderId="3" xfId="12" applyNumberFormat="1" applyFont="1" applyFill="1" applyBorder="1" applyAlignment="1" applyProtection="1">
      <alignment horizontal="right"/>
    </xf>
    <xf numFmtId="37" fontId="2" fillId="2" borderId="3" xfId="0" applyNumberFormat="1" applyFont="1" applyFill="1" applyBorder="1" applyAlignment="1" applyProtection="1">
      <alignment horizontal="right"/>
    </xf>
    <xf numFmtId="0" fontId="2" fillId="2" borderId="3" xfId="40" applyFont="1" applyFill="1" applyBorder="1" applyAlignment="1" applyProtection="1">
      <alignment vertical="top" wrapText="1"/>
    </xf>
    <xf numFmtId="4" fontId="3" fillId="2" borderId="3" xfId="12" applyNumberFormat="1" applyFont="1" applyFill="1" applyBorder="1" applyAlignment="1" applyProtection="1">
      <alignment vertical="center"/>
    </xf>
    <xf numFmtId="174" fontId="3" fillId="2" borderId="3" xfId="0" applyNumberFormat="1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horizontal="left" vertical="justify"/>
    </xf>
    <xf numFmtId="4" fontId="3" fillId="2" borderId="3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horizontal="right" wrapText="1"/>
    </xf>
    <xf numFmtId="0" fontId="3" fillId="2" borderId="3" xfId="0" applyFont="1" applyFill="1" applyBorder="1" applyProtection="1"/>
    <xf numFmtId="39" fontId="3" fillId="2" borderId="4" xfId="0" applyNumberFormat="1" applyFont="1" applyFill="1" applyBorder="1" applyAlignment="1" applyProtection="1">
      <alignment horizontal="right" wrapText="1"/>
    </xf>
    <xf numFmtId="0" fontId="3" fillId="2" borderId="4" xfId="0" applyFont="1" applyFill="1" applyBorder="1" applyAlignment="1" applyProtection="1">
      <alignment horizontal="left"/>
    </xf>
    <xf numFmtId="4" fontId="3" fillId="2" borderId="4" xfId="0" applyNumberFormat="1" applyFont="1" applyFill="1" applyBorder="1" applyAlignment="1" applyProtection="1">
      <alignment vertical="top" wrapText="1"/>
    </xf>
    <xf numFmtId="173" fontId="2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left" vertical="center" wrapText="1"/>
    </xf>
    <xf numFmtId="165" fontId="3" fillId="2" borderId="2" xfId="1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 wrapText="1"/>
    </xf>
    <xf numFmtId="165" fontId="3" fillId="2" borderId="3" xfId="1" applyFont="1" applyFill="1" applyBorder="1" applyAlignment="1" applyProtection="1">
      <alignment vertical="center"/>
    </xf>
    <xf numFmtId="174" fontId="3" fillId="2" borderId="3" xfId="0" applyNumberFormat="1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173" fontId="3" fillId="2" borderId="3" xfId="1" applyNumberFormat="1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 applyProtection="1">
      <alignment vertical="center" wrapText="1"/>
    </xf>
    <xf numFmtId="172" fontId="3" fillId="3" borderId="3" xfId="1" applyNumberFormat="1" applyFont="1" applyFill="1" applyBorder="1" applyAlignment="1" applyProtection="1">
      <alignment horizontal="right" wrapText="1"/>
    </xf>
    <xf numFmtId="39" fontId="2" fillId="3" borderId="3" xfId="3" applyFont="1" applyFill="1" applyBorder="1" applyAlignment="1" applyProtection="1">
      <alignment horizontal="center" vertical="center"/>
    </xf>
    <xf numFmtId="165" fontId="3" fillId="3" borderId="3" xfId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1" applyFont="1" applyFill="1" applyBorder="1" applyAlignment="1" applyProtection="1">
      <alignment horizontal="center" vertical="center"/>
    </xf>
    <xf numFmtId="172" fontId="2" fillId="2" borderId="3" xfId="1" applyNumberFormat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right" vertical="center"/>
    </xf>
    <xf numFmtId="0" fontId="3" fillId="2" borderId="3" xfId="9" applyFont="1" applyFill="1" applyBorder="1" applyAlignment="1" applyProtection="1">
      <alignment vertical="center" wrapText="1"/>
    </xf>
    <xf numFmtId="172" fontId="3" fillId="3" borderId="4" xfId="1" applyNumberFormat="1" applyFont="1" applyFill="1" applyBorder="1" applyAlignment="1" applyProtection="1">
      <alignment horizontal="center" vertical="center"/>
    </xf>
    <xf numFmtId="39" fontId="2" fillId="3" borderId="4" xfId="3" applyFont="1" applyFill="1" applyBorder="1" applyAlignment="1" applyProtection="1">
      <alignment horizontal="center" vertical="center"/>
    </xf>
    <xf numFmtId="165" fontId="3" fillId="3" borderId="4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7" fontId="3" fillId="3" borderId="3" xfId="44" applyNumberFormat="1" applyFont="1" applyFill="1" applyBorder="1" applyAlignment="1" applyProtection="1">
      <alignment horizontal="right" vertical="top"/>
    </xf>
    <xf numFmtId="0" fontId="2" fillId="3" borderId="3" xfId="45" applyFont="1" applyFill="1" applyBorder="1" applyAlignment="1" applyProtection="1">
      <alignment horizontal="right"/>
    </xf>
    <xf numFmtId="4" fontId="3" fillId="3" borderId="3" xfId="0" applyNumberFormat="1" applyFont="1" applyFill="1" applyBorder="1" applyAlignment="1" applyProtection="1">
      <alignment horizontal="right" vertical="top" wrapText="1"/>
    </xf>
    <xf numFmtId="177" fontId="3" fillId="3" borderId="1" xfId="44" applyNumberFormat="1" applyFont="1" applyFill="1" applyBorder="1" applyAlignment="1" applyProtection="1">
      <alignment horizontal="right" vertical="top"/>
    </xf>
    <xf numFmtId="0" fontId="2" fillId="3" borderId="1" xfId="45" applyFont="1" applyFill="1" applyBorder="1" applyAlignment="1" applyProtection="1">
      <alignment horizontal="right"/>
    </xf>
    <xf numFmtId="4" fontId="3" fillId="3" borderId="1" xfId="0" applyNumberFormat="1" applyFont="1" applyFill="1" applyBorder="1" applyAlignment="1" applyProtection="1">
      <alignment horizontal="right" vertical="top" wrapText="1"/>
    </xf>
    <xf numFmtId="0" fontId="15" fillId="2" borderId="2" xfId="0" applyFont="1" applyFill="1" applyBorder="1" applyAlignment="1" applyProtection="1">
      <alignment horizontal="center" vertical="top" wrapText="1"/>
    </xf>
    <xf numFmtId="4" fontId="14" fillId="2" borderId="2" xfId="21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right"/>
    </xf>
    <xf numFmtId="10" fontId="3" fillId="2" borderId="3" xfId="20" applyNumberFormat="1" applyFont="1" applyFill="1" applyBorder="1" applyAlignment="1" applyProtection="1">
      <alignment horizontal="right" vertical="center" wrapText="1"/>
    </xf>
    <xf numFmtId="0" fontId="14" fillId="2" borderId="3" xfId="0" applyFont="1" applyFill="1" applyBorder="1" applyProtection="1"/>
    <xf numFmtId="10" fontId="3" fillId="2" borderId="3" xfId="20" applyNumberFormat="1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right" wrapText="1"/>
    </xf>
    <xf numFmtId="10" fontId="3" fillId="2" borderId="3" xfId="20" applyNumberFormat="1" applyFont="1" applyFill="1" applyBorder="1" applyAlignment="1" applyProtection="1">
      <alignment vertical="center" wrapText="1"/>
    </xf>
    <xf numFmtId="0" fontId="14" fillId="0" borderId="4" xfId="0" applyFont="1" applyFill="1" applyBorder="1" applyProtection="1"/>
    <xf numFmtId="0" fontId="3" fillId="0" borderId="4" xfId="0" applyFont="1" applyFill="1" applyBorder="1" applyAlignment="1" applyProtection="1">
      <alignment horizontal="right" wrapText="1"/>
    </xf>
    <xf numFmtId="10" fontId="3" fillId="0" borderId="4" xfId="2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top" wrapText="1"/>
    </xf>
    <xf numFmtId="4" fontId="3" fillId="3" borderId="1" xfId="21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right" vertical="top" wrapText="1"/>
    </xf>
    <xf numFmtId="4" fontId="3" fillId="3" borderId="4" xfId="21" applyNumberFormat="1" applyFont="1" applyFill="1" applyBorder="1" applyAlignment="1" applyProtection="1">
      <alignment horizontal="center" vertical="center" wrapText="1"/>
    </xf>
    <xf numFmtId="165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Protection="1"/>
    <xf numFmtId="2" fontId="3" fillId="2" borderId="3" xfId="1" applyNumberFormat="1" applyFont="1" applyFill="1" applyBorder="1" applyAlignment="1" applyProtection="1">
      <alignment horizontal="center" vertical="center"/>
    </xf>
    <xf numFmtId="2" fontId="3" fillId="2" borderId="3" xfId="12" applyNumberFormat="1" applyFont="1" applyFill="1" applyBorder="1" applyAlignment="1" applyProtection="1">
      <alignment horizontal="center" vertical="center"/>
    </xf>
    <xf numFmtId="4" fontId="3" fillId="2" borderId="3" xfId="12" applyNumberFormat="1" applyFont="1" applyFill="1" applyBorder="1" applyAlignment="1" applyProtection="1">
      <alignment horizontal="center" vertical="center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166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2" xfId="1" applyNumberFormat="1" applyFont="1" applyFill="1" applyBorder="1" applyAlignment="1" applyProtection="1">
      <alignment horizontal="center" vertical="center"/>
    </xf>
    <xf numFmtId="43" fontId="3" fillId="2" borderId="3" xfId="0" applyNumberFormat="1" applyFont="1" applyFill="1" applyBorder="1" applyAlignment="1" applyProtection="1">
      <alignment horizontal="center" vertical="top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165" fontId="12" fillId="2" borderId="3" xfId="1" applyFont="1" applyFill="1" applyBorder="1" applyAlignment="1" applyProtection="1">
      <alignment horizontal="center" vertical="center"/>
    </xf>
    <xf numFmtId="4" fontId="8" fillId="3" borderId="3" xfId="0" applyNumberFormat="1" applyFont="1" applyFill="1" applyBorder="1" applyAlignment="1" applyProtection="1">
      <alignment horizontal="center" vertical="center"/>
    </xf>
    <xf numFmtId="4" fontId="8" fillId="3" borderId="1" xfId="0" applyNumberFormat="1" applyFont="1" applyFill="1" applyBorder="1" applyAlignment="1" applyProtection="1">
      <alignment horizontal="center" vertical="center"/>
    </xf>
    <xf numFmtId="4" fontId="14" fillId="2" borderId="2" xfId="21" applyNumberFormat="1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3" borderId="1" xfId="21" applyNumberFormat="1" applyFont="1" applyFill="1" applyBorder="1" applyAlignment="1" applyProtection="1">
      <alignment horizontal="center" vertical="center"/>
    </xf>
    <xf numFmtId="4" fontId="3" fillId="3" borderId="4" xfId="21" applyNumberFormat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right" vertical="center" wrapText="1"/>
      <protection locked="0"/>
    </xf>
    <xf numFmtId="4" fontId="3" fillId="2" borderId="3" xfId="21" applyNumberFormat="1" applyFont="1" applyFill="1" applyBorder="1" applyAlignment="1" applyProtection="1">
      <alignment vertical="center" wrapText="1"/>
      <protection locked="0"/>
    </xf>
    <xf numFmtId="4" fontId="3" fillId="2" borderId="2" xfId="21" applyNumberFormat="1" applyFont="1" applyFill="1" applyBorder="1" applyAlignment="1" applyProtection="1">
      <alignment vertical="center" wrapText="1"/>
      <protection locked="0"/>
    </xf>
    <xf numFmtId="165" fontId="2" fillId="2" borderId="3" xfId="1" applyFont="1" applyFill="1" applyBorder="1" applyAlignment="1" applyProtection="1">
      <alignment horizontal="right" vertical="center"/>
      <protection locked="0"/>
    </xf>
    <xf numFmtId="4" fontId="15" fillId="2" borderId="2" xfId="21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Protection="1">
      <protection locked="0"/>
    </xf>
    <xf numFmtId="170" fontId="3" fillId="2" borderId="3" xfId="15" applyFont="1" applyFill="1" applyBorder="1" applyProtection="1">
      <protection locked="0"/>
    </xf>
    <xf numFmtId="43" fontId="3" fillId="2" borderId="3" xfId="12" applyFont="1" applyFill="1" applyBorder="1" applyAlignment="1" applyProtection="1">
      <alignment horizontal="right" wrapText="1"/>
      <protection locked="0"/>
    </xf>
    <xf numFmtId="0" fontId="3" fillId="0" borderId="3" xfId="0" applyFont="1" applyFill="1" applyBorder="1" applyProtection="1">
      <protection locked="0"/>
    </xf>
    <xf numFmtId="170" fontId="3" fillId="2" borderId="3" xfId="15" applyFont="1" applyFill="1" applyBorder="1" applyAlignment="1" applyProtection="1">
      <alignment horizontal="center"/>
      <protection locked="0"/>
    </xf>
    <xf numFmtId="170" fontId="3" fillId="3" borderId="3" xfId="15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65" fontId="6" fillId="2" borderId="3" xfId="1" applyFont="1" applyFill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center" vertical="center" wrapText="1"/>
    </xf>
    <xf numFmtId="4" fontId="8" fillId="2" borderId="3" xfId="12" applyNumberFormat="1" applyFont="1" applyFill="1" applyBorder="1" applyAlignment="1" applyProtection="1">
      <alignment vertical="center"/>
    </xf>
    <xf numFmtId="4" fontId="8" fillId="2" borderId="4" xfId="12" applyNumberFormat="1" applyFont="1" applyFill="1" applyBorder="1" applyAlignment="1" applyProtection="1">
      <alignment vertical="center"/>
    </xf>
    <xf numFmtId="4" fontId="0" fillId="2" borderId="3" xfId="0" applyNumberFormat="1" applyFill="1" applyBorder="1" applyAlignment="1" applyProtection="1">
      <alignment horizontal="right" wrapText="1"/>
    </xf>
    <xf numFmtId="165" fontId="3" fillId="3" borderId="3" xfId="1" applyFont="1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horizontal="right" vertical="top" wrapText="1"/>
    </xf>
    <xf numFmtId="4" fontId="2" fillId="3" borderId="1" xfId="0" applyNumberFormat="1" applyFont="1" applyFill="1" applyBorder="1" applyAlignment="1" applyProtection="1">
      <alignment horizontal="right" vertical="top" wrapText="1"/>
    </xf>
    <xf numFmtId="0" fontId="14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70" fontId="3" fillId="2" borderId="3" xfId="18" applyFont="1" applyFill="1" applyBorder="1" applyAlignment="1" applyProtection="1">
      <alignment horizontal="center" vertical="center" wrapText="1"/>
    </xf>
    <xf numFmtId="170" fontId="3" fillId="0" borderId="4" xfId="18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  <protection locked="0"/>
    </xf>
    <xf numFmtId="165" fontId="2" fillId="2" borderId="3" xfId="1" applyFont="1" applyFill="1" applyBorder="1" applyAlignment="1" applyProtection="1">
      <alignment horizontal="center" vertical="center"/>
      <protection locked="0"/>
    </xf>
  </cellXfs>
  <cellStyles count="49">
    <cellStyle name="Comma_ANALISIS EL PUERTO" xfId="33"/>
    <cellStyle name="Millares" xfId="1" builtinId="3"/>
    <cellStyle name="Millares 10" xfId="12"/>
    <cellStyle name="Millares 10 2 3" xfId="42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7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6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Normal" xfId="0" builtinId="0"/>
    <cellStyle name="Normal 10" xfId="6"/>
    <cellStyle name="Normal 10 2" xfId="22"/>
    <cellStyle name="Normal 13 2" xfId="10"/>
    <cellStyle name="Normal 14" xfId="43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8"/>
    <cellStyle name="Normal_55-09 Equipamiento Pozos Ac. Rural El Llano" xfId="44"/>
    <cellStyle name="Normal_CARCAMO SAN PEDRO" xfId="41"/>
    <cellStyle name="Normal_PRES 059-09 REHABIL. PLANTA DE TRATAMIENTO DE 80 LPS RAPIDA, AC. HATO DEL YAQUE" xfId="45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3285153</xdr:colOff>
      <xdr:row>90</xdr:row>
      <xdr:rowOff>146433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3285153</xdr:colOff>
      <xdr:row>90</xdr:row>
      <xdr:rowOff>136908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3285153</xdr:colOff>
      <xdr:row>90</xdr:row>
      <xdr:rowOff>136908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3285153</xdr:colOff>
      <xdr:row>90</xdr:row>
      <xdr:rowOff>146433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3285153</xdr:colOff>
      <xdr:row>90</xdr:row>
      <xdr:rowOff>146433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3285153</xdr:colOff>
      <xdr:row>90</xdr:row>
      <xdr:rowOff>136908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3285153</xdr:colOff>
      <xdr:row>90</xdr:row>
      <xdr:rowOff>136908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3285153</xdr:colOff>
      <xdr:row>88</xdr:row>
      <xdr:rowOff>196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3285153</xdr:colOff>
      <xdr:row>87</xdr:row>
      <xdr:rowOff>152596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3285153</xdr:colOff>
      <xdr:row>87</xdr:row>
      <xdr:rowOff>152596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3285153</xdr:colOff>
      <xdr:row>88</xdr:row>
      <xdr:rowOff>196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3285153</xdr:colOff>
      <xdr:row>88</xdr:row>
      <xdr:rowOff>196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3285153</xdr:colOff>
      <xdr:row>87</xdr:row>
      <xdr:rowOff>152596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3285153</xdr:colOff>
      <xdr:row>87</xdr:row>
      <xdr:rowOff>152596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63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63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64</xdr:row>
      <xdr:rowOff>0</xdr:rowOff>
    </xdr:from>
    <xdr:to>
      <xdr:col>1</xdr:col>
      <xdr:colOff>2780886</xdr:colOff>
      <xdr:row>71</xdr:row>
      <xdr:rowOff>20293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64</xdr:row>
      <xdr:rowOff>0</xdr:rowOff>
    </xdr:from>
    <xdr:to>
      <xdr:col>1</xdr:col>
      <xdr:colOff>1381125</xdr:colOff>
      <xdr:row>64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63</xdr:row>
      <xdr:rowOff>152400</xdr:rowOff>
    </xdr:from>
    <xdr:to>
      <xdr:col>1</xdr:col>
      <xdr:colOff>1419225</xdr:colOff>
      <xdr:row>64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tabSelected="1" view="pageBreakPreview" zoomScaleNormal="100" zoomScaleSheetLayoutView="100" workbookViewId="0">
      <selection activeCell="I17" sqref="I17"/>
    </sheetView>
  </sheetViews>
  <sheetFormatPr baseColWidth="10" defaultColWidth="9.140625" defaultRowHeight="12.75" x14ac:dyDescent="0.25"/>
  <cols>
    <col min="1" max="1" width="6.28515625" style="9" customWidth="1"/>
    <col min="2" max="2" width="52.7109375" style="6" customWidth="1"/>
    <col min="3" max="3" width="10.7109375" style="10" customWidth="1"/>
    <col min="4" max="4" width="7.140625" style="7" customWidth="1"/>
    <col min="5" max="5" width="11.7109375" style="8" customWidth="1"/>
    <col min="6" max="6" width="15" style="11" customWidth="1"/>
    <col min="7" max="7" width="13.42578125" style="2" customWidth="1"/>
    <col min="8" max="8" width="15.140625" style="2" customWidth="1"/>
    <col min="9" max="9" width="15.42578125" style="2" bestFit="1" customWidth="1"/>
    <col min="10" max="10" width="11.85546875" style="2" bestFit="1" customWidth="1"/>
    <col min="11" max="12" width="9.140625" style="2"/>
    <col min="13" max="13" width="10.85546875" style="2" bestFit="1" customWidth="1"/>
    <col min="14" max="16384" width="9.140625" style="2"/>
  </cols>
  <sheetData>
    <row r="1" spans="1:9" x14ac:dyDescent="0.25">
      <c r="A1" s="172"/>
      <c r="B1" s="172"/>
      <c r="C1" s="172"/>
      <c r="D1" s="172"/>
      <c r="E1" s="172"/>
      <c r="F1" s="172"/>
    </row>
    <row r="2" spans="1:9" x14ac:dyDescent="0.25">
      <c r="A2" s="172"/>
      <c r="B2" s="172"/>
      <c r="C2" s="172"/>
      <c r="D2" s="172"/>
      <c r="E2" s="172"/>
      <c r="F2" s="172"/>
    </row>
    <row r="3" spans="1:9" x14ac:dyDescent="0.25">
      <c r="A3" s="172"/>
      <c r="B3" s="172"/>
      <c r="C3" s="172"/>
      <c r="D3" s="172"/>
      <c r="E3" s="172"/>
      <c r="F3" s="172"/>
    </row>
    <row r="4" spans="1:9" x14ac:dyDescent="0.25">
      <c r="A4" s="172"/>
      <c r="B4" s="172"/>
      <c r="C4" s="172"/>
      <c r="D4" s="172"/>
      <c r="E4" s="172"/>
      <c r="F4" s="172"/>
    </row>
    <row r="5" spans="1:9" x14ac:dyDescent="0.25">
      <c r="A5" s="36"/>
      <c r="B5" s="36"/>
      <c r="C5" s="36"/>
      <c r="D5" s="36"/>
      <c r="E5" s="36"/>
      <c r="F5" s="36"/>
    </row>
    <row r="6" spans="1:9" x14ac:dyDescent="0.25">
      <c r="A6" s="36"/>
      <c r="B6" s="36"/>
      <c r="C6" s="36"/>
      <c r="D6" s="36"/>
      <c r="E6" s="36"/>
      <c r="F6" s="36"/>
    </row>
    <row r="7" spans="1:9" x14ac:dyDescent="0.25">
      <c r="A7" s="171"/>
      <c r="B7" s="171"/>
      <c r="C7" s="171"/>
      <c r="D7" s="171"/>
      <c r="E7" s="171"/>
      <c r="F7" s="171"/>
    </row>
    <row r="8" spans="1:9" ht="25.5" customHeight="1" x14ac:dyDescent="0.25">
      <c r="A8" s="173" t="s">
        <v>73</v>
      </c>
      <c r="B8" s="173"/>
      <c r="C8" s="173"/>
      <c r="D8" s="173"/>
      <c r="E8" s="173"/>
      <c r="F8" s="173"/>
    </row>
    <row r="9" spans="1:9" ht="15" customHeight="1" x14ac:dyDescent="0.25">
      <c r="A9" s="173" t="s">
        <v>65</v>
      </c>
      <c r="B9" s="173"/>
      <c r="C9" s="174"/>
      <c r="D9" s="175" t="s">
        <v>54</v>
      </c>
      <c r="E9" s="175"/>
      <c r="F9" s="174"/>
    </row>
    <row r="10" spans="1:9" x14ac:dyDescent="0.25">
      <c r="A10" s="176"/>
      <c r="B10" s="176"/>
      <c r="C10" s="176"/>
      <c r="D10" s="176"/>
      <c r="E10" s="176"/>
      <c r="F10" s="176"/>
    </row>
    <row r="11" spans="1:9" x14ac:dyDescent="0.25">
      <c r="A11" s="51" t="s">
        <v>0</v>
      </c>
      <c r="B11" s="52" t="s">
        <v>1</v>
      </c>
      <c r="C11" s="53" t="s">
        <v>2</v>
      </c>
      <c r="D11" s="53" t="s">
        <v>3</v>
      </c>
      <c r="E11" s="53" t="s">
        <v>4</v>
      </c>
      <c r="F11" s="190" t="s">
        <v>5</v>
      </c>
    </row>
    <row r="12" spans="1:9" s="5" customFormat="1" ht="9" customHeight="1" x14ac:dyDescent="0.25">
      <c r="A12" s="54"/>
      <c r="B12" s="55"/>
      <c r="C12" s="56"/>
      <c r="D12" s="56"/>
      <c r="E12" s="56"/>
      <c r="F12" s="191"/>
    </row>
    <row r="13" spans="1:9" ht="26.25" customHeight="1" x14ac:dyDescent="0.25">
      <c r="A13" s="57" t="s">
        <v>55</v>
      </c>
      <c r="B13" s="58" t="s">
        <v>69</v>
      </c>
      <c r="C13" s="59"/>
      <c r="D13" s="141"/>
      <c r="E13" s="94"/>
      <c r="F13" s="3"/>
    </row>
    <row r="14" spans="1:9" ht="7.5" customHeight="1" x14ac:dyDescent="0.25">
      <c r="A14" s="57"/>
      <c r="B14" s="58"/>
      <c r="C14" s="59"/>
      <c r="D14" s="141"/>
      <c r="E14" s="94"/>
      <c r="F14" s="3"/>
    </row>
    <row r="15" spans="1:9" x14ac:dyDescent="0.2">
      <c r="A15" s="60">
        <v>1</v>
      </c>
      <c r="B15" s="61" t="s">
        <v>19</v>
      </c>
      <c r="C15" s="62">
        <v>5102</v>
      </c>
      <c r="D15" s="141" t="s">
        <v>8</v>
      </c>
      <c r="E15" s="62"/>
      <c r="F15" s="169">
        <f>ROUND(C15*E15,2)</f>
        <v>0</v>
      </c>
      <c r="H15" s="14"/>
      <c r="I15" s="34"/>
    </row>
    <row r="16" spans="1:9" ht="7.5" customHeight="1" x14ac:dyDescent="0.2">
      <c r="A16" s="63"/>
      <c r="B16" s="64"/>
      <c r="C16" s="62"/>
      <c r="D16" s="141"/>
      <c r="E16" s="177"/>
      <c r="F16" s="169"/>
      <c r="H16" s="14"/>
      <c r="I16" s="29"/>
    </row>
    <row r="17" spans="1:13" x14ac:dyDescent="0.2">
      <c r="A17" s="65">
        <v>2</v>
      </c>
      <c r="B17" s="66" t="s">
        <v>13</v>
      </c>
      <c r="C17" s="62"/>
      <c r="D17" s="141"/>
      <c r="E17" s="177"/>
      <c r="F17" s="169"/>
      <c r="H17" s="14"/>
      <c r="I17" s="29"/>
    </row>
    <row r="18" spans="1:13" x14ac:dyDescent="0.2">
      <c r="A18" s="67">
        <v>2.1</v>
      </c>
      <c r="B18" s="68" t="s">
        <v>16</v>
      </c>
      <c r="C18" s="62">
        <v>3310.44</v>
      </c>
      <c r="D18" s="141" t="s">
        <v>7</v>
      </c>
      <c r="E18" s="62"/>
      <c r="F18" s="169">
        <f t="shared" ref="F18:F61" si="0">ROUND(C18*E18,2)</f>
        <v>0</v>
      </c>
      <c r="H18" s="14"/>
      <c r="I18" s="29"/>
    </row>
    <row r="19" spans="1:13" x14ac:dyDescent="0.2">
      <c r="A19" s="67">
        <v>2.2000000000000002</v>
      </c>
      <c r="B19" s="68" t="s">
        <v>9</v>
      </c>
      <c r="C19" s="62">
        <v>306.12</v>
      </c>
      <c r="D19" s="141" t="s">
        <v>7</v>
      </c>
      <c r="E19" s="62"/>
      <c r="F19" s="169">
        <f t="shared" si="0"/>
        <v>0</v>
      </c>
      <c r="H19" s="14"/>
      <c r="I19" s="29"/>
    </row>
    <row r="20" spans="1:13" ht="25.5" x14ac:dyDescent="0.2">
      <c r="A20" s="69">
        <v>2.2999999999999998</v>
      </c>
      <c r="B20" s="68" t="s">
        <v>72</v>
      </c>
      <c r="C20" s="62">
        <v>2830.6</v>
      </c>
      <c r="D20" s="141" t="s">
        <v>7</v>
      </c>
      <c r="E20" s="62"/>
      <c r="F20" s="169">
        <f t="shared" si="0"/>
        <v>0</v>
      </c>
      <c r="H20" s="14"/>
      <c r="I20" s="29"/>
    </row>
    <row r="21" spans="1:13" x14ac:dyDescent="0.2">
      <c r="A21" s="69">
        <v>2.4</v>
      </c>
      <c r="B21" s="70" t="s">
        <v>71</v>
      </c>
      <c r="C21" s="62">
        <v>575.79999999999995</v>
      </c>
      <c r="D21" s="141" t="s">
        <v>7</v>
      </c>
      <c r="E21" s="62"/>
      <c r="F21" s="169">
        <f t="shared" si="0"/>
        <v>0</v>
      </c>
      <c r="H21" s="14"/>
      <c r="I21" s="29"/>
    </row>
    <row r="22" spans="1:13" ht="9.75" customHeight="1" x14ac:dyDescent="0.2">
      <c r="A22" s="67"/>
      <c r="B22" s="70"/>
      <c r="C22" s="62"/>
      <c r="D22" s="141"/>
      <c r="E22" s="178"/>
      <c r="F22" s="169"/>
      <c r="H22" s="14"/>
      <c r="I22" s="29"/>
    </row>
    <row r="23" spans="1:13" x14ac:dyDescent="0.2">
      <c r="A23" s="65">
        <v>3</v>
      </c>
      <c r="B23" s="71" t="s">
        <v>14</v>
      </c>
      <c r="C23" s="62"/>
      <c r="D23" s="141"/>
      <c r="E23" s="178"/>
      <c r="F23" s="161"/>
      <c r="H23" s="14"/>
      <c r="I23" s="29"/>
    </row>
    <row r="24" spans="1:13" ht="25.5" x14ac:dyDescent="0.2">
      <c r="A24" s="69">
        <v>3.1</v>
      </c>
      <c r="B24" s="61" t="s">
        <v>66</v>
      </c>
      <c r="C24" s="62">
        <v>4834.8</v>
      </c>
      <c r="D24" s="141" t="s">
        <v>8</v>
      </c>
      <c r="E24" s="62"/>
      <c r="F24" s="169">
        <f>ROUND(C24*E24,2)</f>
        <v>0</v>
      </c>
      <c r="H24" s="14"/>
      <c r="I24" s="29"/>
    </row>
    <row r="25" spans="1:13" ht="25.5" x14ac:dyDescent="0.2">
      <c r="A25" s="69">
        <v>3.2</v>
      </c>
      <c r="B25" s="61" t="s">
        <v>67</v>
      </c>
      <c r="C25" s="62">
        <v>369.24</v>
      </c>
      <c r="D25" s="141" t="s">
        <v>8</v>
      </c>
      <c r="E25" s="62"/>
      <c r="F25" s="169">
        <f t="shared" si="0"/>
        <v>0</v>
      </c>
      <c r="H25" s="14"/>
      <c r="I25" s="29"/>
    </row>
    <row r="26" spans="1:13" ht="9" customHeight="1" x14ac:dyDescent="0.2">
      <c r="A26" s="72"/>
      <c r="B26" s="61"/>
      <c r="C26" s="62"/>
      <c r="D26" s="141"/>
      <c r="E26" s="178"/>
      <c r="F26" s="169"/>
      <c r="H26" s="14"/>
      <c r="I26" s="29"/>
    </row>
    <row r="27" spans="1:13" x14ac:dyDescent="0.2">
      <c r="A27" s="65">
        <v>4</v>
      </c>
      <c r="B27" s="71" t="s">
        <v>15</v>
      </c>
      <c r="C27" s="62"/>
      <c r="D27" s="141"/>
      <c r="E27" s="178"/>
      <c r="F27" s="169"/>
      <c r="H27" s="14"/>
      <c r="I27" s="29"/>
    </row>
    <row r="28" spans="1:13" ht="25.5" x14ac:dyDescent="0.2">
      <c r="A28" s="69">
        <v>4.0999999999999996</v>
      </c>
      <c r="B28" s="61" t="s">
        <v>20</v>
      </c>
      <c r="C28" s="62">
        <v>4834.8</v>
      </c>
      <c r="D28" s="141" t="s">
        <v>8</v>
      </c>
      <c r="E28" s="62"/>
      <c r="F28" s="169">
        <f t="shared" si="0"/>
        <v>0</v>
      </c>
      <c r="H28" s="14"/>
      <c r="I28" s="29"/>
    </row>
    <row r="29" spans="1:13" ht="25.5" x14ac:dyDescent="0.2">
      <c r="A29" s="69">
        <v>4.2</v>
      </c>
      <c r="B29" s="61" t="s">
        <v>57</v>
      </c>
      <c r="C29" s="62">
        <v>369.24</v>
      </c>
      <c r="D29" s="141" t="s">
        <v>8</v>
      </c>
      <c r="E29" s="62"/>
      <c r="F29" s="169">
        <f t="shared" si="0"/>
        <v>0</v>
      </c>
      <c r="H29" s="14"/>
      <c r="I29" s="29"/>
    </row>
    <row r="30" spans="1:13" ht="9" customHeight="1" x14ac:dyDescent="0.2">
      <c r="A30" s="67"/>
      <c r="B30" s="61"/>
      <c r="C30" s="62"/>
      <c r="D30" s="141"/>
      <c r="E30" s="105"/>
      <c r="F30" s="161"/>
      <c r="H30" s="14"/>
      <c r="I30" s="29"/>
    </row>
    <row r="31" spans="1:13" s="16" customFormat="1" x14ac:dyDescent="0.2">
      <c r="A31" s="65">
        <v>5</v>
      </c>
      <c r="B31" s="71" t="s">
        <v>27</v>
      </c>
      <c r="C31" s="73"/>
      <c r="D31" s="142"/>
      <c r="E31" s="73"/>
      <c r="F31" s="161"/>
      <c r="H31" s="14"/>
      <c r="I31" s="29"/>
    </row>
    <row r="32" spans="1:13" s="16" customFormat="1" ht="25.5" x14ac:dyDescent="0.2">
      <c r="A32" s="69">
        <v>5.0999999999999996</v>
      </c>
      <c r="B32" s="61" t="s">
        <v>61</v>
      </c>
      <c r="C32" s="74">
        <v>4</v>
      </c>
      <c r="D32" s="142" t="s">
        <v>6</v>
      </c>
      <c r="E32" s="74"/>
      <c r="F32" s="169">
        <f t="shared" si="0"/>
        <v>0</v>
      </c>
      <c r="H32" s="14"/>
      <c r="I32" s="35"/>
      <c r="M32" s="37"/>
    </row>
    <row r="33" spans="1:256" s="16" customFormat="1" ht="25.5" x14ac:dyDescent="0.2">
      <c r="A33" s="69">
        <v>5.2</v>
      </c>
      <c r="B33" s="61" t="s">
        <v>63</v>
      </c>
      <c r="C33" s="74">
        <v>3</v>
      </c>
      <c r="D33" s="142" t="s">
        <v>6</v>
      </c>
      <c r="E33" s="74"/>
      <c r="F33" s="169">
        <f t="shared" si="0"/>
        <v>0</v>
      </c>
      <c r="H33" s="14"/>
      <c r="I33" s="35"/>
      <c r="M33" s="37"/>
    </row>
    <row r="34" spans="1:256" s="16" customFormat="1" ht="25.5" x14ac:dyDescent="0.2">
      <c r="A34" s="69">
        <v>5.3</v>
      </c>
      <c r="B34" s="61" t="s">
        <v>53</v>
      </c>
      <c r="C34" s="74">
        <v>13</v>
      </c>
      <c r="D34" s="142" t="s">
        <v>6</v>
      </c>
      <c r="E34" s="74"/>
      <c r="F34" s="169">
        <f t="shared" si="0"/>
        <v>0</v>
      </c>
      <c r="H34" s="14"/>
      <c r="I34" s="35"/>
      <c r="M34" s="37"/>
    </row>
    <row r="35" spans="1:256" s="16" customFormat="1" ht="25.5" x14ac:dyDescent="0.2">
      <c r="A35" s="69">
        <v>5.4</v>
      </c>
      <c r="B35" s="61" t="s">
        <v>53</v>
      </c>
      <c r="C35" s="74">
        <v>22</v>
      </c>
      <c r="D35" s="142" t="s">
        <v>6</v>
      </c>
      <c r="E35" s="74"/>
      <c r="F35" s="169">
        <f t="shared" si="0"/>
        <v>0</v>
      </c>
      <c r="H35" s="14"/>
      <c r="I35" s="35"/>
      <c r="M35" s="37"/>
    </row>
    <row r="36" spans="1:256" s="16" customFormat="1" ht="25.5" x14ac:dyDescent="0.2">
      <c r="A36" s="69">
        <v>5.5</v>
      </c>
      <c r="B36" s="61" t="s">
        <v>60</v>
      </c>
      <c r="C36" s="74">
        <v>15</v>
      </c>
      <c r="D36" s="142" t="s">
        <v>6</v>
      </c>
      <c r="E36" s="74"/>
      <c r="F36" s="169">
        <f t="shared" si="0"/>
        <v>0</v>
      </c>
      <c r="H36" s="14"/>
      <c r="I36" s="35"/>
      <c r="M36" s="37"/>
    </row>
    <row r="37" spans="1:256" s="16" customFormat="1" ht="25.5" x14ac:dyDescent="0.2">
      <c r="A37" s="69">
        <v>5.6</v>
      </c>
      <c r="B37" s="61" t="s">
        <v>58</v>
      </c>
      <c r="C37" s="74">
        <v>7</v>
      </c>
      <c r="D37" s="142" t="s">
        <v>6</v>
      </c>
      <c r="E37" s="74"/>
      <c r="F37" s="169">
        <f t="shared" si="0"/>
        <v>0</v>
      </c>
      <c r="H37" s="14"/>
      <c r="I37" s="35"/>
      <c r="M37" s="37"/>
    </row>
    <row r="38" spans="1:256" s="16" customFormat="1" x14ac:dyDescent="0.2">
      <c r="A38" s="69">
        <v>5.7</v>
      </c>
      <c r="B38" s="61" t="s">
        <v>62</v>
      </c>
      <c r="C38" s="74">
        <v>9</v>
      </c>
      <c r="D38" s="142" t="s">
        <v>6</v>
      </c>
      <c r="E38" s="74"/>
      <c r="F38" s="169">
        <f t="shared" si="0"/>
        <v>0</v>
      </c>
      <c r="H38" s="14"/>
      <c r="I38" s="35"/>
      <c r="M38" s="37"/>
      <c r="O38" s="37"/>
    </row>
    <row r="39" spans="1:256" s="16" customFormat="1" x14ac:dyDescent="0.2">
      <c r="A39" s="69">
        <v>5.8</v>
      </c>
      <c r="B39" s="61" t="s">
        <v>52</v>
      </c>
      <c r="C39" s="74">
        <v>23</v>
      </c>
      <c r="D39" s="142" t="s">
        <v>6</v>
      </c>
      <c r="E39" s="74"/>
      <c r="F39" s="169">
        <f t="shared" si="0"/>
        <v>0</v>
      </c>
      <c r="H39" s="14"/>
      <c r="I39" s="35"/>
      <c r="M39" s="37"/>
    </row>
    <row r="40" spans="1:256" s="16" customFormat="1" x14ac:dyDescent="0.2">
      <c r="A40" s="69">
        <v>5.9</v>
      </c>
      <c r="B40" s="61" t="s">
        <v>68</v>
      </c>
      <c r="C40" s="74">
        <v>64</v>
      </c>
      <c r="D40" s="142" t="s">
        <v>6</v>
      </c>
      <c r="E40" s="74"/>
      <c r="F40" s="169">
        <f t="shared" si="0"/>
        <v>0</v>
      </c>
      <c r="H40" s="14"/>
      <c r="I40" s="35"/>
      <c r="M40" s="37"/>
    </row>
    <row r="41" spans="1:256" s="16" customFormat="1" ht="7.5" customHeight="1" x14ac:dyDescent="0.2">
      <c r="A41" s="75"/>
      <c r="B41" s="61"/>
      <c r="C41" s="73"/>
      <c r="D41" s="142"/>
      <c r="E41" s="73"/>
      <c r="F41" s="161"/>
      <c r="H41" s="14"/>
      <c r="I41" s="35"/>
      <c r="M41" s="37"/>
    </row>
    <row r="42" spans="1:256" s="16" customFormat="1" x14ac:dyDescent="0.2">
      <c r="A42" s="76">
        <v>6</v>
      </c>
      <c r="B42" s="77" t="s">
        <v>64</v>
      </c>
      <c r="C42" s="78"/>
      <c r="D42" s="143"/>
      <c r="E42" s="179"/>
      <c r="F42" s="169"/>
      <c r="G42" s="15"/>
      <c r="H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s="16" customFormat="1" x14ac:dyDescent="0.2">
      <c r="A43" s="79">
        <v>6.1</v>
      </c>
      <c r="B43" s="80" t="s">
        <v>28</v>
      </c>
      <c r="C43" s="81">
        <v>356</v>
      </c>
      <c r="D43" s="144" t="s">
        <v>6</v>
      </c>
      <c r="E43" s="179"/>
      <c r="F43" s="169">
        <f t="shared" si="0"/>
        <v>0</v>
      </c>
      <c r="G43" s="15"/>
      <c r="H43" s="14"/>
      <c r="I43" s="28"/>
      <c r="J43" s="15"/>
      <c r="K43" s="38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 s="16" customFormat="1" ht="25.5" x14ac:dyDescent="0.2">
      <c r="A44" s="79">
        <v>6.2</v>
      </c>
      <c r="B44" s="82" t="s">
        <v>29</v>
      </c>
      <c r="C44" s="83">
        <v>4272</v>
      </c>
      <c r="D44" s="145" t="s">
        <v>8</v>
      </c>
      <c r="E44" s="179"/>
      <c r="F44" s="169">
        <f t="shared" si="0"/>
        <v>0</v>
      </c>
      <c r="G44" s="15"/>
      <c r="H44" s="14"/>
      <c r="I44" s="28"/>
      <c r="J44" s="15"/>
      <c r="K44" s="39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16" customFormat="1" x14ac:dyDescent="0.2">
      <c r="A45" s="79">
        <v>6.3</v>
      </c>
      <c r="B45" s="84" t="s">
        <v>30</v>
      </c>
      <c r="C45" s="81">
        <v>712</v>
      </c>
      <c r="D45" s="144" t="s">
        <v>6</v>
      </c>
      <c r="E45" s="179"/>
      <c r="F45" s="169">
        <f t="shared" si="0"/>
        <v>0</v>
      </c>
      <c r="G45" s="15"/>
      <c r="H45" s="14"/>
      <c r="I45" s="28"/>
      <c r="J45" s="15"/>
      <c r="K45" s="38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45" customFormat="1" x14ac:dyDescent="0.2">
      <c r="A46" s="79">
        <v>6.4</v>
      </c>
      <c r="B46" s="80" t="s">
        <v>31</v>
      </c>
      <c r="C46" s="81">
        <v>712</v>
      </c>
      <c r="D46" s="144" t="s">
        <v>6</v>
      </c>
      <c r="E46" s="179"/>
      <c r="F46" s="169">
        <f t="shared" si="0"/>
        <v>0</v>
      </c>
      <c r="G46" s="41"/>
      <c r="H46" s="42"/>
      <c r="I46" s="43"/>
      <c r="J46" s="41"/>
      <c r="K46" s="44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 s="16" customFormat="1" x14ac:dyDescent="0.2">
      <c r="A47" s="79">
        <v>6.5</v>
      </c>
      <c r="B47" s="84" t="s">
        <v>32</v>
      </c>
      <c r="C47" s="81">
        <v>534</v>
      </c>
      <c r="D47" s="144" t="s">
        <v>8</v>
      </c>
      <c r="E47" s="179"/>
      <c r="F47" s="169">
        <f t="shared" si="0"/>
        <v>0</v>
      </c>
      <c r="G47" s="15"/>
      <c r="H47" s="14"/>
      <c r="I47" s="28"/>
      <c r="J47" s="15"/>
      <c r="K47" s="38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16" customFormat="1" x14ac:dyDescent="0.2">
      <c r="A48" s="79">
        <v>6.6</v>
      </c>
      <c r="B48" s="80" t="s">
        <v>33</v>
      </c>
      <c r="C48" s="81">
        <v>356</v>
      </c>
      <c r="D48" s="144" t="s">
        <v>6</v>
      </c>
      <c r="E48" s="179"/>
      <c r="F48" s="169">
        <f t="shared" si="0"/>
        <v>0</v>
      </c>
      <c r="G48" s="15"/>
      <c r="H48" s="14"/>
      <c r="I48" s="28"/>
      <c r="J48" s="15"/>
      <c r="K48" s="38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s="16" customFormat="1" x14ac:dyDescent="0.2">
      <c r="A49" s="79">
        <v>6.7</v>
      </c>
      <c r="B49" s="80" t="s">
        <v>34</v>
      </c>
      <c r="C49" s="81">
        <v>356</v>
      </c>
      <c r="D49" s="144" t="s">
        <v>6</v>
      </c>
      <c r="E49" s="179"/>
      <c r="F49" s="169">
        <f t="shared" si="0"/>
        <v>0</v>
      </c>
      <c r="G49" s="15"/>
      <c r="H49" s="14"/>
      <c r="I49" s="28"/>
      <c r="J49" s="15"/>
      <c r="K49" s="38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s="16" customFormat="1" x14ac:dyDescent="0.2">
      <c r="A50" s="79">
        <v>6.8</v>
      </c>
      <c r="B50" s="80" t="s">
        <v>35</v>
      </c>
      <c r="C50" s="81">
        <v>356</v>
      </c>
      <c r="D50" s="144" t="s">
        <v>6</v>
      </c>
      <c r="E50" s="179"/>
      <c r="F50" s="169">
        <f t="shared" si="0"/>
        <v>0</v>
      </c>
      <c r="G50" s="15"/>
      <c r="H50" s="14"/>
      <c r="I50" s="28"/>
      <c r="J50" s="15"/>
      <c r="K50" s="38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s="16" customFormat="1" x14ac:dyDescent="0.2">
      <c r="A51" s="79">
        <v>6.9</v>
      </c>
      <c r="B51" s="80" t="s">
        <v>36</v>
      </c>
      <c r="C51" s="81">
        <v>356</v>
      </c>
      <c r="D51" s="144" t="s">
        <v>6</v>
      </c>
      <c r="E51" s="179"/>
      <c r="F51" s="169">
        <f t="shared" si="0"/>
        <v>0</v>
      </c>
      <c r="G51" s="15"/>
      <c r="H51" s="14"/>
      <c r="I51" s="28"/>
      <c r="J51" s="15"/>
      <c r="K51" s="38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s="16" customFormat="1" x14ac:dyDescent="0.2">
      <c r="A52" s="85">
        <v>6.1</v>
      </c>
      <c r="B52" s="86" t="s">
        <v>37</v>
      </c>
      <c r="C52" s="81">
        <v>356</v>
      </c>
      <c r="D52" s="146" t="s">
        <v>17</v>
      </c>
      <c r="E52" s="179"/>
      <c r="F52" s="169">
        <f t="shared" si="0"/>
        <v>0</v>
      </c>
      <c r="G52" s="15"/>
      <c r="H52" s="14"/>
      <c r="I52" s="28"/>
      <c r="J52" s="15"/>
      <c r="K52" s="38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 s="16" customFormat="1" x14ac:dyDescent="0.2">
      <c r="A53" s="85">
        <v>6.11</v>
      </c>
      <c r="B53" s="80" t="s">
        <v>38</v>
      </c>
      <c r="C53" s="81">
        <v>356</v>
      </c>
      <c r="D53" s="144" t="s">
        <v>6</v>
      </c>
      <c r="E53" s="179"/>
      <c r="F53" s="169">
        <f t="shared" si="0"/>
        <v>0</v>
      </c>
      <c r="G53" s="15"/>
      <c r="H53" s="14"/>
      <c r="I53" s="28"/>
      <c r="J53" s="15"/>
      <c r="K53" s="38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s="16" customFormat="1" x14ac:dyDescent="0.2">
      <c r="A54" s="85">
        <v>6.12</v>
      </c>
      <c r="B54" s="80" t="s">
        <v>39</v>
      </c>
      <c r="C54" s="81">
        <v>704.88</v>
      </c>
      <c r="D54" s="144" t="s">
        <v>7</v>
      </c>
      <c r="E54" s="179"/>
      <c r="F54" s="169">
        <f t="shared" si="0"/>
        <v>0</v>
      </c>
      <c r="G54" s="15"/>
      <c r="H54" s="14"/>
      <c r="I54" s="28"/>
      <c r="J54" s="15"/>
      <c r="K54" s="40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s="16" customFormat="1" x14ac:dyDescent="0.2">
      <c r="A55" s="87">
        <v>6.13</v>
      </c>
      <c r="B55" s="88" t="s">
        <v>40</v>
      </c>
      <c r="C55" s="89">
        <v>356</v>
      </c>
      <c r="D55" s="147" t="s">
        <v>6</v>
      </c>
      <c r="E55" s="180"/>
      <c r="F55" s="169">
        <f t="shared" si="0"/>
        <v>0</v>
      </c>
      <c r="G55" s="15"/>
      <c r="H55" s="14"/>
      <c r="I55" s="28"/>
      <c r="J55" s="15"/>
      <c r="K55" s="38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s="5" customFormat="1" ht="9" customHeight="1" x14ac:dyDescent="0.2">
      <c r="A56" s="90"/>
      <c r="B56" s="91"/>
      <c r="C56" s="92"/>
      <c r="D56" s="148"/>
      <c r="E56" s="92"/>
      <c r="F56" s="162"/>
      <c r="H56" s="14"/>
    </row>
    <row r="57" spans="1:256" x14ac:dyDescent="0.2">
      <c r="A57" s="76">
        <v>7</v>
      </c>
      <c r="B57" s="93" t="s">
        <v>18</v>
      </c>
      <c r="C57" s="94"/>
      <c r="D57" s="141"/>
      <c r="E57" s="94"/>
      <c r="F57" s="161"/>
      <c r="H57" s="14"/>
    </row>
    <row r="58" spans="1:256" ht="25.5" x14ac:dyDescent="0.2">
      <c r="A58" s="95">
        <v>7.1</v>
      </c>
      <c r="B58" s="61" t="s">
        <v>20</v>
      </c>
      <c r="C58" s="62">
        <v>4740</v>
      </c>
      <c r="D58" s="141" t="s">
        <v>8</v>
      </c>
      <c r="E58" s="62"/>
      <c r="F58" s="169">
        <f t="shared" si="0"/>
        <v>0</v>
      </c>
      <c r="H58" s="14"/>
      <c r="J58" s="14"/>
      <c r="K58" s="34"/>
    </row>
    <row r="59" spans="1:256" ht="25.5" x14ac:dyDescent="0.2">
      <c r="A59" s="95">
        <v>7.2</v>
      </c>
      <c r="B59" s="61" t="s">
        <v>57</v>
      </c>
      <c r="C59" s="62">
        <v>362</v>
      </c>
      <c r="D59" s="141" t="s">
        <v>8</v>
      </c>
      <c r="E59" s="62"/>
      <c r="F59" s="169">
        <f t="shared" si="0"/>
        <v>0</v>
      </c>
      <c r="H59" s="14"/>
      <c r="J59" s="14"/>
      <c r="K59" s="34"/>
    </row>
    <row r="60" spans="1:256" s="17" customFormat="1" ht="9.75" customHeight="1" x14ac:dyDescent="0.25">
      <c r="A60" s="96"/>
      <c r="B60" s="97"/>
      <c r="C60" s="98"/>
      <c r="D60" s="149"/>
      <c r="E60" s="181"/>
      <c r="F60" s="169"/>
      <c r="H60" s="14"/>
    </row>
    <row r="61" spans="1:256" s="46" customFormat="1" x14ac:dyDescent="0.2">
      <c r="A61" s="99">
        <v>8</v>
      </c>
      <c r="B61" s="100" t="s">
        <v>70</v>
      </c>
      <c r="C61" s="62">
        <v>5102</v>
      </c>
      <c r="D61" s="150" t="s">
        <v>8</v>
      </c>
      <c r="E61" s="62"/>
      <c r="F61" s="169">
        <f t="shared" si="0"/>
        <v>0</v>
      </c>
      <c r="H61" s="42"/>
      <c r="M61" s="42"/>
    </row>
    <row r="62" spans="1:256" x14ac:dyDescent="0.2">
      <c r="A62" s="101"/>
      <c r="B62" s="102" t="s">
        <v>56</v>
      </c>
      <c r="C62" s="103"/>
      <c r="D62" s="151"/>
      <c r="E62" s="182"/>
      <c r="F62" s="47">
        <f>SUM(F15:F61)</f>
        <v>0</v>
      </c>
      <c r="H62" s="29"/>
    </row>
    <row r="63" spans="1:256" x14ac:dyDescent="0.2">
      <c r="A63" s="63"/>
      <c r="B63" s="104"/>
      <c r="C63" s="105"/>
      <c r="D63" s="105"/>
      <c r="E63" s="94"/>
      <c r="F63" s="4"/>
      <c r="H63" s="14"/>
      <c r="J63" s="14"/>
    </row>
    <row r="64" spans="1:256" ht="12.75" customHeight="1" x14ac:dyDescent="0.25">
      <c r="A64" s="106" t="s">
        <v>10</v>
      </c>
      <c r="B64" s="71" t="s">
        <v>11</v>
      </c>
      <c r="C64" s="105"/>
      <c r="D64" s="152"/>
      <c r="E64" s="94"/>
      <c r="F64" s="163"/>
      <c r="H64" s="14"/>
    </row>
    <row r="65" spans="1:10" ht="25.5" x14ac:dyDescent="0.2">
      <c r="A65" s="107">
        <v>1</v>
      </c>
      <c r="B65" s="108" t="s">
        <v>41</v>
      </c>
      <c r="C65" s="139"/>
      <c r="D65" s="59" t="s">
        <v>59</v>
      </c>
      <c r="E65" s="160"/>
      <c r="F65" s="169">
        <f>ROUND(C65*E65,2)</f>
        <v>0</v>
      </c>
      <c r="H65" s="30"/>
    </row>
    <row r="66" spans="1:10" x14ac:dyDescent="0.25">
      <c r="A66" s="109"/>
      <c r="B66" s="110" t="s">
        <v>12</v>
      </c>
      <c r="C66" s="111"/>
      <c r="D66" s="111"/>
      <c r="E66" s="111"/>
      <c r="F66" s="47">
        <f>SUM(F65:F65)</f>
        <v>0</v>
      </c>
    </row>
    <row r="67" spans="1:10" x14ac:dyDescent="0.25">
      <c r="A67" s="72"/>
      <c r="B67" s="112"/>
      <c r="C67" s="105"/>
      <c r="D67" s="105"/>
      <c r="E67" s="105"/>
      <c r="F67" s="4"/>
    </row>
    <row r="68" spans="1:10" x14ac:dyDescent="0.2">
      <c r="A68" s="113"/>
      <c r="B68" s="114" t="s">
        <v>51</v>
      </c>
      <c r="C68" s="115"/>
      <c r="D68" s="153"/>
      <c r="E68" s="183"/>
      <c r="F68" s="47">
        <f>+F66+F62</f>
        <v>0</v>
      </c>
    </row>
    <row r="69" spans="1:10" s="16" customFormat="1" x14ac:dyDescent="0.2">
      <c r="A69" s="116"/>
      <c r="B69" s="117" t="s">
        <v>51</v>
      </c>
      <c r="C69" s="118"/>
      <c r="D69" s="154"/>
      <c r="E69" s="184"/>
      <c r="F69" s="47">
        <f>+F68</f>
        <v>0</v>
      </c>
    </row>
    <row r="70" spans="1:10" s="1" customFormat="1" ht="10.5" customHeight="1" x14ac:dyDescent="0.2">
      <c r="A70" s="18"/>
      <c r="B70" s="119"/>
      <c r="C70" s="120"/>
      <c r="D70" s="155"/>
      <c r="E70" s="120"/>
      <c r="F70" s="164"/>
      <c r="G70" s="19"/>
      <c r="H70" s="50"/>
    </row>
    <row r="71" spans="1:10" s="23" customFormat="1" ht="15" x14ac:dyDescent="0.25">
      <c r="A71" s="20"/>
      <c r="B71" s="121" t="s">
        <v>21</v>
      </c>
      <c r="C71" s="122"/>
      <c r="D71" s="125"/>
      <c r="E71" s="185"/>
      <c r="F71" s="165"/>
      <c r="G71" s="21"/>
      <c r="H71" s="48"/>
      <c r="I71" s="49"/>
      <c r="J71" s="22"/>
    </row>
    <row r="72" spans="1:10" s="23" customFormat="1" ht="12.75" customHeight="1" x14ac:dyDescent="0.2">
      <c r="A72" s="20"/>
      <c r="B72" s="123" t="s">
        <v>22</v>
      </c>
      <c r="C72" s="124">
        <v>0.1</v>
      </c>
      <c r="D72" s="86"/>
      <c r="E72" s="186"/>
      <c r="F72" s="169">
        <f>+ROUND(F69*C72,2)</f>
        <v>0</v>
      </c>
      <c r="G72" s="21"/>
      <c r="H72" s="31"/>
      <c r="I72" s="22"/>
      <c r="J72" s="24"/>
    </row>
    <row r="73" spans="1:10" s="23" customFormat="1" ht="14.25" x14ac:dyDescent="0.2">
      <c r="A73" s="20"/>
      <c r="B73" s="123" t="s">
        <v>24</v>
      </c>
      <c r="C73" s="124">
        <v>0.03</v>
      </c>
      <c r="D73" s="86"/>
      <c r="E73" s="186"/>
      <c r="F73" s="166">
        <f>+ROUND(F69*C73,2)</f>
        <v>0</v>
      </c>
      <c r="G73" s="21"/>
      <c r="H73" s="31"/>
      <c r="I73" s="22"/>
      <c r="J73" s="24"/>
    </row>
    <row r="74" spans="1:10" s="23" customFormat="1" ht="14.25" x14ac:dyDescent="0.2">
      <c r="A74" s="20"/>
      <c r="B74" s="123" t="s">
        <v>42</v>
      </c>
      <c r="C74" s="124">
        <v>0.04</v>
      </c>
      <c r="D74" s="86"/>
      <c r="E74" s="186"/>
      <c r="F74" s="166">
        <f>+ROUND(F69*C74,2)</f>
        <v>0</v>
      </c>
      <c r="G74" s="21"/>
      <c r="H74" s="31"/>
      <c r="I74" s="22"/>
      <c r="J74" s="24"/>
    </row>
    <row r="75" spans="1:10" s="23" customFormat="1" ht="14.25" x14ac:dyDescent="0.2">
      <c r="A75" s="20"/>
      <c r="B75" s="123" t="s">
        <v>43</v>
      </c>
      <c r="C75" s="124">
        <v>0.03</v>
      </c>
      <c r="D75" s="86"/>
      <c r="E75" s="186"/>
      <c r="F75" s="166">
        <f>+ROUND(F69*C75,2)</f>
        <v>0</v>
      </c>
      <c r="G75" s="21"/>
      <c r="H75" s="31"/>
      <c r="I75" s="22"/>
      <c r="J75" s="24"/>
    </row>
    <row r="76" spans="1:10" s="23" customFormat="1" ht="14.25" x14ac:dyDescent="0.2">
      <c r="A76" s="20"/>
      <c r="B76" s="123" t="s">
        <v>23</v>
      </c>
      <c r="C76" s="124">
        <v>0.05</v>
      </c>
      <c r="D76" s="86"/>
      <c r="E76" s="186"/>
      <c r="F76" s="166">
        <f>+ROUND(F69*C76,)</f>
        <v>0</v>
      </c>
      <c r="G76" s="21"/>
      <c r="H76" s="31"/>
      <c r="I76" s="22"/>
      <c r="J76" s="24"/>
    </row>
    <row r="77" spans="1:10" s="23" customFormat="1" ht="14.25" x14ac:dyDescent="0.2">
      <c r="A77" s="125"/>
      <c r="B77" s="123" t="s">
        <v>44</v>
      </c>
      <c r="C77" s="124">
        <v>0.01</v>
      </c>
      <c r="D77" s="86"/>
      <c r="E77" s="186"/>
      <c r="F77" s="166">
        <f>+ROUND(F69*C77,2)</f>
        <v>0</v>
      </c>
      <c r="G77" s="21"/>
      <c r="H77" s="31"/>
      <c r="I77" s="22"/>
      <c r="J77" s="24"/>
    </row>
    <row r="78" spans="1:10" s="23" customFormat="1" ht="14.25" x14ac:dyDescent="0.2">
      <c r="A78" s="125"/>
      <c r="B78" s="123" t="s">
        <v>45</v>
      </c>
      <c r="C78" s="124">
        <v>0.18</v>
      </c>
      <c r="D78" s="86"/>
      <c r="E78" s="186"/>
      <c r="F78" s="166">
        <f>+ROUND(F72*C78,2)</f>
        <v>0</v>
      </c>
      <c r="G78" s="21"/>
      <c r="H78" s="31"/>
      <c r="I78" s="22"/>
      <c r="J78" s="24"/>
    </row>
    <row r="79" spans="1:10" s="23" customFormat="1" ht="14.25" x14ac:dyDescent="0.2">
      <c r="A79" s="125"/>
      <c r="B79" s="123" t="s">
        <v>46</v>
      </c>
      <c r="C79" s="126">
        <v>1E-3</v>
      </c>
      <c r="D79" s="86"/>
      <c r="E79" s="86"/>
      <c r="F79" s="167">
        <f>+ROUND(F69*C79,2)</f>
        <v>0</v>
      </c>
      <c r="G79" s="21"/>
      <c r="H79" s="31"/>
      <c r="I79" s="22"/>
      <c r="J79" s="24"/>
    </row>
    <row r="80" spans="1:10" s="23" customFormat="1" ht="12.75" customHeight="1" x14ac:dyDescent="0.2">
      <c r="A80" s="125"/>
      <c r="B80" s="123" t="s">
        <v>47</v>
      </c>
      <c r="C80" s="124">
        <v>0.05</v>
      </c>
      <c r="D80" s="86"/>
      <c r="E80" s="186"/>
      <c r="F80" s="166">
        <f>+ROUND(F69*C80,2)</f>
        <v>0</v>
      </c>
      <c r="G80" s="21"/>
      <c r="H80" s="31"/>
      <c r="I80" s="22"/>
      <c r="J80" s="24"/>
    </row>
    <row r="81" spans="1:10" s="23" customFormat="1" ht="15" customHeight="1" x14ac:dyDescent="0.2">
      <c r="A81" s="125"/>
      <c r="B81" s="123" t="s">
        <v>48</v>
      </c>
      <c r="C81" s="124">
        <v>0.1</v>
      </c>
      <c r="D81" s="86"/>
      <c r="E81" s="186"/>
      <c r="F81" s="166">
        <f>+ROUND(F69*C81,2)</f>
        <v>0</v>
      </c>
      <c r="G81" s="21"/>
      <c r="H81" s="31"/>
      <c r="I81" s="22"/>
      <c r="J81" s="25"/>
    </row>
    <row r="82" spans="1:10" s="23" customFormat="1" ht="25.5" x14ac:dyDescent="0.2">
      <c r="A82" s="125"/>
      <c r="B82" s="127" t="s">
        <v>49</v>
      </c>
      <c r="C82" s="128">
        <v>0.03</v>
      </c>
      <c r="D82" s="156"/>
      <c r="E82" s="187"/>
      <c r="F82" s="166">
        <f>+ROUND(F69*C82,2)</f>
        <v>0</v>
      </c>
      <c r="G82" s="21"/>
      <c r="H82" s="31"/>
      <c r="I82" s="22"/>
      <c r="J82" s="24"/>
    </row>
    <row r="83" spans="1:10" s="23" customFormat="1" ht="14.25" x14ac:dyDescent="0.2">
      <c r="A83" s="129"/>
      <c r="B83" s="130" t="s">
        <v>25</v>
      </c>
      <c r="C83" s="131">
        <v>1.4999999999999999E-2</v>
      </c>
      <c r="D83" s="157"/>
      <c r="E83" s="188"/>
      <c r="F83" s="166">
        <f>+F69*C83</f>
        <v>0</v>
      </c>
      <c r="G83" s="21"/>
      <c r="H83" s="31"/>
      <c r="I83" s="22"/>
      <c r="J83" s="24"/>
    </row>
    <row r="84" spans="1:10" s="23" customFormat="1" ht="14.25" x14ac:dyDescent="0.2">
      <c r="A84" s="26"/>
      <c r="B84" s="132" t="s">
        <v>26</v>
      </c>
      <c r="C84" s="133"/>
      <c r="D84" s="158"/>
      <c r="E84" s="133"/>
      <c r="F84" s="170">
        <f>SUM(F72:F83)</f>
        <v>0</v>
      </c>
      <c r="G84" s="21"/>
      <c r="H84" s="32"/>
    </row>
    <row r="85" spans="1:10" s="23" customFormat="1" ht="14.25" x14ac:dyDescent="0.2">
      <c r="A85" s="134"/>
      <c r="B85" s="135"/>
      <c r="C85" s="136"/>
      <c r="D85" s="140"/>
      <c r="E85" s="189"/>
      <c r="F85" s="168"/>
      <c r="G85" s="21"/>
    </row>
    <row r="86" spans="1:10" s="23" customFormat="1" ht="14.25" x14ac:dyDescent="0.2">
      <c r="A86" s="27"/>
      <c r="B86" s="137" t="s">
        <v>50</v>
      </c>
      <c r="C86" s="138"/>
      <c r="D86" s="159"/>
      <c r="E86" s="138"/>
      <c r="F86" s="170">
        <f>+F69+F84</f>
        <v>0</v>
      </c>
      <c r="G86" s="21"/>
      <c r="H86" s="33"/>
    </row>
    <row r="90" spans="1:10" x14ac:dyDescent="0.25">
      <c r="B90" s="13"/>
    </row>
    <row r="91" spans="1:10" x14ac:dyDescent="0.25">
      <c r="B91" s="12"/>
    </row>
  </sheetData>
  <sheetProtection algorithmName="SHA-512" hashValue="i0UZI8weG7WuHYC50n7CWC3k+ILbIU1E1YY3J8XIsi6E9Qg6o/RMSyjSPMUG4WwDW4w94/PHdN41WKrmi5Z87g==" saltValue="Sb6VbHyLM9VzcO8Ed4w7fQ==" spinCount="100000" sheet="1" objects="1" scenarios="1"/>
  <autoFilter ref="A11:F64"/>
  <mergeCells count="9">
    <mergeCell ref="A9:B9"/>
    <mergeCell ref="D9:E9"/>
    <mergeCell ref="A10:F10"/>
    <mergeCell ref="A8:F8"/>
    <mergeCell ref="A1:F1"/>
    <mergeCell ref="A2:F2"/>
    <mergeCell ref="A3:F3"/>
    <mergeCell ref="A4:F4"/>
    <mergeCell ref="A7:F7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horizontalDpi="4294967295" verticalDpi="4294967295" r:id="rId1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213</vt:lpstr>
      <vt:lpstr>'PRES. 213'!Área_de_impresión</vt:lpstr>
      <vt:lpstr>'PRES. 213'!Títulos_a_imprimir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2020-11-23T14:50:59Z</dcterms:modified>
</cp:coreProperties>
</file>