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nia.rodriguez\Desktop\"/>
    </mc:Choice>
  </mc:AlternateContent>
  <bookViews>
    <workbookView xWindow="0" yWindow="240" windowWidth="19440" windowHeight="7515"/>
  </bookViews>
  <sheets>
    <sheet name="LISTA DE PARTIDAS" sheetId="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#N/A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\o">[1]CUB02!$U$11:$U$17</definedName>
    <definedName name="\p">[1]CUB02!$U$1:$U$8</definedName>
    <definedName name="\q">[1]CUB02!$W$1:$W$8</definedName>
    <definedName name="\w">[1]CUB02!$W$11:$W$244</definedName>
    <definedName name="\z">[1]CUB02!$S$6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REALIZADO">[1]CUB02!$W$1:$W$8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i" localSheetId="0">#REF!</definedName>
    <definedName name="_i">#REF!</definedName>
    <definedName name="_i_6" localSheetId="0">#REF!</definedName>
    <definedName name="_i_6">#REF!</definedName>
    <definedName name="_m" localSheetId="0">#REF!</definedName>
    <definedName name="_m">#REF!</definedName>
    <definedName name="_m_6" localSheetId="0">#REF!</definedName>
    <definedName name="_m_6">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[2]PVC!#REF!</definedName>
    <definedName name="a">[2]PVC!#REF!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[3]M.O.!#REF!</definedName>
    <definedName name="AA">[3]M.O.!#REF!</definedName>
    <definedName name="AC38G40">'[4]LISTADO INSUMOS DEL 2000'!$I$29</definedName>
    <definedName name="acero" localSheetId="0">#REF!</definedName>
    <definedName name="acero">#REF!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>[5]INSU!$D$9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 localSheetId="0">#REF!</definedName>
    <definedName name="ACUEDUCTO">#REF!</definedName>
    <definedName name="ACUEDUCTO_8" localSheetId="0">#REF!</definedName>
    <definedName name="ACUEDUCTO_8">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gua" localSheetId="0">#REF!</definedName>
    <definedName name="Agua">#REF!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bre_Varilla">[5]INSU!$D$17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 localSheetId="0">#REF!</definedName>
    <definedName name="ALBANIL2">#REF!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na" localSheetId="0">#REF!</definedName>
    <definedName name="ana">#REF!</definedName>
    <definedName name="ana_6" localSheetId="0">#REF!</definedName>
    <definedName name="ana_6">#REF!</definedName>
    <definedName name="analisis" localSheetId="0">#REF!</definedName>
    <definedName name="analisis">#REF!</definedName>
    <definedName name="ANALISSSSS" localSheetId="0">#REF!</definedName>
    <definedName name="ANALISSSSS">#REF!</definedName>
    <definedName name="ANALISSSSS_6" localSheetId="0">#REF!</definedName>
    <definedName name="ANALISSSSS_6">#REF!</definedName>
    <definedName name="ANDAMIOS" localSheetId="0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GULAR" localSheetId="0">#REF!</definedName>
    <definedName name="ANGULAR">#REF!</definedName>
    <definedName name="ANGULAR_8" localSheetId="0">#REF!</definedName>
    <definedName name="ANGULAR_8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_xlnm.Extract">[1]CUB02!$S$13:$AN$415</definedName>
    <definedName name="_xlnm.Print_Area" localSheetId="0">'LISTA DE PARTIDAS'!$A$1:$F$207</definedName>
    <definedName name="_xlnm.Print_Area">#REF!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s" localSheetId="0">[6]M.O.!#REF!</definedName>
    <definedName name="as">[6]M.O.!#REF!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 localSheetId="0">#REF!</definedName>
    <definedName name="asd">#REF!</definedName>
    <definedName name="AYCARP" localSheetId="0">[7]INS!#REF!</definedName>
    <definedName name="AYCARP">[7]INS!#REF!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b" localSheetId="0">[8]ADDENDA!#REF!</definedName>
    <definedName name="b">[8]ADDENDA!#REF!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[9]INSU!$B$42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[10]M.O.!$C$9</definedName>
    <definedName name="BRIGADATOPOGRAFICA_6" localSheetId="0">#REF!</definedName>
    <definedName name="BRIGADATOPOGRAFICA_6">#REF!</definedName>
    <definedName name="BVNBVNBV" localSheetId="0">[11]M.O.!#REF!</definedName>
    <definedName name="BVNBVNBV">[11]M.O.!#REF!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aballeteasbecto" localSheetId="0">[12]precios!#REF!</definedName>
    <definedName name="caballeteasbecto">[12]precios!#REF!</definedName>
    <definedName name="caballeteasbecto_8" localSheetId="0">#REF!</definedName>
    <definedName name="caballeteasbecto_8">#REF!</definedName>
    <definedName name="caballeteasbeto" localSheetId="0">[12]precios!#REF!</definedName>
    <definedName name="caballeteasbeto">[12]precios!#REF!</definedName>
    <definedName name="caballeteasbeto_8" localSheetId="0">#REF!</definedName>
    <definedName name="caballeteasbeto_8">#REF!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l" localSheetId="0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RACOL" localSheetId="0">[10]M.O.!#REF!</definedName>
    <definedName name="CARACOL">[10]M.O.!#REF!</definedName>
    <definedName name="CARANTEPECHO" localSheetId="0">[10]M.O.!#REF!</definedName>
    <definedName name="CARANTEPECHO">[10]M.O.!#REF!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[10]M.O.!#REF!</definedName>
    <definedName name="CARCOL30">[10]M.O.!#REF!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[10]M.O.!#REF!</definedName>
    <definedName name="CARCOL50">[10]M.O.!#REF!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[10]M.O.!#REF!</definedName>
    <definedName name="CARCOL51">[10]M.O.!#REF!</definedName>
    <definedName name="CARCOLAMARRE" localSheetId="0">[10]M.O.!#REF!</definedName>
    <definedName name="CARCOLAMARRE">[10]M.O.!#REF!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LOSAPLA" localSheetId="0">[10]M.O.!#REF!</definedName>
    <definedName name="CARLOSAPLA">[10]M.O.!#REF!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[10]M.O.!#REF!</definedName>
    <definedName name="CARLOSAVARIASAGUAS">[10]M.O.!#REF!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[10]M.O.!#REF!</definedName>
    <definedName name="CARMURO">[10]M.O.!#REF!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P1" localSheetId="0">[7]INS!#REF!</definedName>
    <definedName name="CARP1">[7]INS!#REF!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[7]INS!#REF!</definedName>
    <definedName name="CARP2">[7]INS!#REF!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[10]M.O.!#REF!</definedName>
    <definedName name="CARPDINTEL">[10]M.O.!#REF!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[10]M.O.!#REF!</definedName>
    <definedName name="CARPVIGA2040">[10]M.O.!#REF!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[10]M.O.!#REF!</definedName>
    <definedName name="CARPVIGA3050">[10]M.O.!#REF!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[10]M.O.!#REF!</definedName>
    <definedName name="CARPVIGA3060">[10]M.O.!#REF!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[10]M.O.!#REF!</definedName>
    <definedName name="CARPVIGA4080">[10]M.O.!#REF!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[10]M.O.!#REF!</definedName>
    <definedName name="CARRAMPA">[10]M.O.!#REF!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#REF!</definedName>
    <definedName name="CASABE">#REF!</definedName>
    <definedName name="CASABE_8" localSheetId="0">#REF!</definedName>
    <definedName name="CASABE_8">#REF!</definedName>
    <definedName name="CASBESTO" localSheetId="0">[10]M.O.!#REF!</definedName>
    <definedName name="CASBESTO">[10]M.O.!#REF!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BLOCK10" localSheetId="0">[7]INS!#REF!</definedName>
    <definedName name="CBLOCK10">[7]INS!#REF!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ell">'[13]LISTADO INSUMOS DEL 2000'!$I$29</definedName>
    <definedName name="CEMENTO" localSheetId="0">#REF!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N" localSheetId="0">#REF!</definedName>
    <definedName name="CEN">#REF!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HAZO">[9]INSU!$B$104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>[5]INSU!$D$130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>[5]INSU!$D$131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ZINC">[14]INS!$D$767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 localSheetId="0">#REF!</definedName>
    <definedName name="CODO_ACERO_16x45">#REF!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 localSheetId="0">#REF!</definedName>
    <definedName name="CODO_ACERO_6x25a70">#REF!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PIA" localSheetId="0">#REF!</definedName>
    <definedName name="COPIA">#REF!</definedName>
    <definedName name="COPIA_8" localSheetId="0">#REF!</definedName>
    <definedName name="COPIA_8">#REF!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[8]ADDENDA!#REF!</definedName>
    <definedName name="cuadro">[8]ADDENDA!#REF!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ZINC" localSheetId="0">[10]M.O.!#REF!</definedName>
    <definedName name="CZINC">[10]M.O.!#REF!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erop" localSheetId="0">[6]M.O.!#REF!</definedName>
    <definedName name="derop">[6]M.O.!#REF!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>[5]MO!$B$256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 localSheetId="0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0">[15]INS!#REF!</definedName>
    <definedName name="donatelo">[15]INS!#REF!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e" localSheetId="0">#REF!</definedName>
    <definedName name="e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OF_COLS_1">[5]MO!$B$247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" localSheetId="0">[8]ADDENDA!#REF!</definedName>
    <definedName name="expl">[8]ADDENDA!#REF!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cción_IM">[1]CUB02!$S$13:$AN$415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>[7]INS!$D$561</definedName>
    <definedName name="GASOLINA_6" localSheetId="0">#REF!</definedName>
    <definedName name="GASOLINA_6">#REF!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H" localSheetId="0">[3]M.O.!#REF!</definedName>
    <definedName name="H">[3]M.O.!#REF!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35_MANUAL">'[14]HORM. Y MORTEROS.'!$H$212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impresion_2" localSheetId="0">[16]Directos!#REF!</definedName>
    <definedName name="impresion_2">[16]Directos!#REF!</definedName>
    <definedName name="Imprimir_área_IM" localSheetId="0">#REF!</definedName>
    <definedName name="Imprimir_área_IM">#REF!</definedName>
    <definedName name="Imprimir_área_IM_6" localSheetId="0">#REF!</definedName>
    <definedName name="Imprimir_área_IM_6">#REF!</definedName>
    <definedName name="ingeniera">[6]M.O.!$C$10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J" localSheetId="0">#REF!</definedName>
    <definedName name="J">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 localSheetId="0">#REF!</definedName>
    <definedName name="JUNTA_DRESSER_16">#REF!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 localSheetId="0">#REF!</definedName>
    <definedName name="JUNTA_DRESSER_6">#REF!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[9]INSU!$B$41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MA" localSheetId="0">#REF!</definedName>
    <definedName name="MA">#REF!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_P2">[5]INSU!$D$132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[7]INS!#REF!</definedName>
    <definedName name="MAESTROCARP">[7]INS!#REF!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>[5]MO!$B$612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PISOCERAMICA" localSheetId="0">[7]INS!#REF!</definedName>
    <definedName name="MOPISOCERAMICA">[7]INS!#REF!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NADA" localSheetId="0">[17]Insumos!#REF!</definedName>
    <definedName name="NADA">[17]Insumos!#REF!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INGUNA" localSheetId="0">[17]Insumos!#REF!</definedName>
    <definedName name="NINGUNA">[17]Insumos!#REF!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[14]SALARIOS!$C$10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[18]peso!#REF!</definedName>
    <definedName name="p">[18]peso!#REF!</definedName>
    <definedName name="p_8" localSheetId="0">#REF!</definedName>
    <definedName name="p_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EON" localSheetId="0">#REF!</definedName>
    <definedName name="PEON">#REF!</definedName>
    <definedName name="Peon_1">[5]MO!$B$11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[9]MO!$B$11</definedName>
    <definedName name="PEONCARP" localSheetId="0">[7]INS!#REF!</definedName>
    <definedName name="PEONCARP">[7]INS!#REF!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RFIL_CUADRADO_34">[9]INSU!$B$91</definedName>
    <definedName name="Pernos" localSheetId="0">#REF!</definedName>
    <definedName name="Pernos">#REF!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NO">[14]INS!$D$770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SO_GRANITO_FONDO_BCO">[9]INSU!$B$103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STICO">[9]INSU!$B$90</definedName>
    <definedName name="PLIGADORA2">[7]INS!$D$563</definedName>
    <definedName name="PLIGADORA2_6" localSheetId="0">#REF!</definedName>
    <definedName name="PLIGADORA2_6">#REF!</definedName>
    <definedName name="PLOMERO" localSheetId="0">[7]INS!#REF!</definedName>
    <definedName name="PLOMERO">[7]INS!#REF!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[7]INS!#REF!</definedName>
    <definedName name="PLOMEROAYUDANTE">[7]INS!#REF!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[7]INS!#REF!</definedName>
    <definedName name="PLOMEROOFICIAL">[7]INS!#REF!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OOD_34_2CARAS">[5]INSU!$D$133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adera2162" localSheetId="0">[12]precios!#REF!</definedName>
    <definedName name="pmadera2162">[12]precios!#REF!</definedName>
    <definedName name="pmadera2162_8" localSheetId="0">#REF!</definedName>
    <definedName name="pmadera2162_8">#REF!</definedName>
    <definedName name="po">[19]PRESUPUESTO!$O$9:$O$236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REC._UNITARIO">#N/A</definedName>
    <definedName name="PREC._UNITARIO_6">NA()</definedName>
    <definedName name="precios">[20]Precios!$A$4:$F$1576</definedName>
    <definedName name="PRESUPUESTO">#N/A</definedName>
    <definedName name="PRESUPUESTO_6">NA()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WINCHE2000K">[7]INS!$D$568</definedName>
    <definedName name="PWINCHE2000K_6" localSheetId="0">#REF!</definedName>
    <definedName name="PWINCHE2000K_6">#REF!</definedName>
    <definedName name="Q">[1]CUB02!$W$1:$W$8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[21]INS!#REF!</definedName>
    <definedName name="QQ">[21]INS!#REF!</definedName>
    <definedName name="QQQ" localSheetId="0">[3]M.O.!#REF!</definedName>
    <definedName name="QQQ">[3]M.O.!#REF!</definedName>
    <definedName name="QQQQ" localSheetId="0">#REF!</definedName>
    <definedName name="QQQQ">#REF!</definedName>
    <definedName name="QQQQQ" localSheetId="0">#REF!</definedName>
    <definedName name="QQQQQ">#REF!</definedName>
    <definedName name="qw">[19]PRESUPUESTO!$M$10:$AH$731</definedName>
    <definedName name="qwe">[5]INSU!$D$133</definedName>
    <definedName name="qwe_6" localSheetId="0">#REF!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>[22]COF!$G$733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SALARIO" localSheetId="0">#REF!</definedName>
    <definedName name="SALARIO">#REF!</definedName>
    <definedName name="SALIDA">#N/A</definedName>
    <definedName name="SALIDA_6">NA()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pm" localSheetId="0">#REF!</definedName>
    <definedName name="spm">#REF!</definedName>
    <definedName name="SS">[10]M.O.!$C$12</definedName>
    <definedName name="SUB_TOTAL" localSheetId="0">#REF!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'LISTA DE PARTIDAS'!$1:$5</definedName>
    <definedName name="_xlnm.Print_Titles">#N/A</definedName>
    <definedName name="Tolas" localSheetId="0">#REF!</definedName>
    <definedName name="Tolas">#REF!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ILLOS" localSheetId="0">#REF!</definedName>
    <definedName name="TORNILLOS">#REF!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UBO_ACERO_16" localSheetId="0">#REF!</definedName>
    <definedName name="TUBO_ACERO_16">#REF!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 localSheetId="0">#REF!</definedName>
    <definedName name="TUBO_ACERO_6">#REF!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GASHP" localSheetId="0">#REF!</definedName>
    <definedName name="VIGASHP">#REF!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[21]INS!$D$561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62913" fullPrecision="0"/>
</workbook>
</file>

<file path=xl/calcChain.xml><?xml version="1.0" encoding="utf-8"?>
<calcChain xmlns="http://schemas.openxmlformats.org/spreadsheetml/2006/main">
  <c r="K3" i="8" l="1"/>
  <c r="K2" i="8"/>
  <c r="K1" i="8"/>
  <c r="F9" i="8" l="1"/>
  <c r="F12" i="8"/>
  <c r="F13" i="8"/>
  <c r="F14" i="8"/>
  <c r="F17" i="8"/>
  <c r="F18" i="8"/>
  <c r="F19" i="8"/>
  <c r="F20" i="8"/>
  <c r="F21" i="8"/>
  <c r="F22" i="8"/>
  <c r="F25" i="8"/>
  <c r="F28" i="8"/>
  <c r="F31" i="8"/>
  <c r="F34" i="8"/>
  <c r="F35" i="8"/>
  <c r="F36" i="8"/>
  <c r="F37" i="8"/>
  <c r="F38" i="8"/>
  <c r="F39" i="8"/>
  <c r="F42" i="8"/>
  <c r="F43" i="8"/>
  <c r="F46" i="8"/>
  <c r="F47" i="8"/>
  <c r="F48" i="8"/>
  <c r="F49" i="8"/>
  <c r="F50" i="8"/>
  <c r="F51" i="8"/>
  <c r="F52" i="8"/>
  <c r="F53" i="8"/>
  <c r="F54" i="8"/>
  <c r="F56" i="8"/>
  <c r="F57" i="8"/>
  <c r="F62" i="8"/>
  <c r="F65" i="8"/>
  <c r="F66" i="8"/>
  <c r="F67" i="8"/>
  <c r="F70" i="8"/>
  <c r="F71" i="8"/>
  <c r="F72" i="8"/>
  <c r="F73" i="8"/>
  <c r="F74" i="8"/>
  <c r="F75" i="8"/>
  <c r="F78" i="8"/>
  <c r="F79" i="8"/>
  <c r="F82" i="8"/>
  <c r="F83" i="8"/>
  <c r="F86" i="8"/>
  <c r="F87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3" i="8"/>
  <c r="F114" i="8"/>
  <c r="F115" i="8"/>
  <c r="F118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3" i="8"/>
  <c r="F154" i="8"/>
  <c r="F155" i="8"/>
  <c r="F156" i="8"/>
  <c r="F157" i="8"/>
  <c r="F158" i="8"/>
  <c r="F159" i="8"/>
  <c r="F160" i="8"/>
  <c r="F161" i="8"/>
  <c r="F168" i="8"/>
  <c r="F169" i="8"/>
  <c r="F172" i="8"/>
  <c r="F173" i="8"/>
  <c r="F175" i="8"/>
  <c r="F176" i="8"/>
  <c r="F180" i="8"/>
  <c r="F181" i="8"/>
  <c r="F177" i="8" l="1"/>
  <c r="F58" i="8"/>
  <c r="F182" i="8"/>
  <c r="A100" i="8"/>
  <c r="A101" i="8" s="1"/>
  <c r="A102" i="8" s="1"/>
  <c r="A103" i="8" s="1"/>
  <c r="A104" i="8" s="1"/>
  <c r="A105" i="8" s="1"/>
  <c r="A106" i="8" s="1"/>
  <c r="A107" i="8" s="1"/>
  <c r="A108" i="8" s="1"/>
  <c r="A109" i="8" s="1"/>
  <c r="A91" i="8"/>
  <c r="A92" i="8" s="1"/>
  <c r="A93" i="8" s="1"/>
  <c r="A94" i="8" s="1"/>
  <c r="A95" i="8" s="1"/>
  <c r="A96" i="8" s="1"/>
  <c r="A97" i="8" s="1"/>
  <c r="A98" i="8" s="1"/>
  <c r="F184" i="8" l="1"/>
  <c r="A35" i="8"/>
  <c r="A36" i="8" s="1"/>
  <c r="A37" i="8" s="1"/>
  <c r="A38" i="8" s="1"/>
  <c r="A39" i="8" s="1"/>
  <c r="F192" i="8" l="1"/>
  <c r="F189" i="8"/>
  <c r="F195" i="8"/>
  <c r="F194" i="8"/>
  <c r="F199" i="8"/>
  <c r="F198" i="8"/>
  <c r="F197" i="8"/>
  <c r="F196" i="8"/>
  <c r="F191" i="8"/>
  <c r="F190" i="8"/>
  <c r="F185" i="8"/>
  <c r="F193" i="8"/>
  <c r="A154" i="8"/>
  <c r="A155" i="8" s="1"/>
  <c r="A156" i="8" s="1"/>
  <c r="A157" i="8" s="1"/>
  <c r="A158" i="8" s="1"/>
  <c r="A159" i="8" s="1"/>
  <c r="A160" i="8" s="1"/>
  <c r="A161" i="8" s="1"/>
  <c r="A47" i="8"/>
  <c r="A48" i="8" s="1"/>
  <c r="A49" i="8" s="1"/>
  <c r="A50" i="8" s="1"/>
  <c r="A51" i="8" s="1"/>
  <c r="A52" i="8" s="1"/>
  <c r="A53" i="8" s="1"/>
  <c r="A54" i="8" s="1"/>
  <c r="F200" i="8" l="1"/>
  <c r="F202" i="8" s="1"/>
</calcChain>
</file>

<file path=xl/sharedStrings.xml><?xml version="1.0" encoding="utf-8"?>
<sst xmlns="http://schemas.openxmlformats.org/spreadsheetml/2006/main" count="328" uniqueCount="189">
  <si>
    <t>Zona:</t>
  </si>
  <si>
    <t>VI</t>
  </si>
  <si>
    <t>PARTIDA</t>
  </si>
  <si>
    <t>D E S C R I P C I O N</t>
  </si>
  <si>
    <t>CANTIDAD</t>
  </si>
  <si>
    <t>UND</t>
  </si>
  <si>
    <t>P.U. (RD$)</t>
  </si>
  <si>
    <t>VALOR (RD$)</t>
  </si>
  <si>
    <t>A</t>
  </si>
  <si>
    <t>M</t>
  </si>
  <si>
    <t>U</t>
  </si>
  <si>
    <t>Z</t>
  </si>
  <si>
    <t>VARIOS</t>
  </si>
  <si>
    <t>SUB - TOTAL FASE  Z</t>
  </si>
  <si>
    <t>SUB - TOTAL GENERAL</t>
  </si>
  <si>
    <t>GASTOS INDIRECTOS</t>
  </si>
  <si>
    <t>HONORARIOS PROFESIONALES</t>
  </si>
  <si>
    <t>TRANSPORTE</t>
  </si>
  <si>
    <t>LEY 6-86</t>
  </si>
  <si>
    <t>SEGURO POLIZA Y FIANZA</t>
  </si>
  <si>
    <t>GASTOS ADMINISTRATIVO</t>
  </si>
  <si>
    <t>IMPREVISTOS</t>
  </si>
  <si>
    <t>SUB - TOTAL GASTOS INDIRECTOS</t>
  </si>
  <si>
    <t>TOTAL A EJECUTAR (RD$)</t>
  </si>
  <si>
    <t>P.A</t>
  </si>
  <si>
    <t>UD</t>
  </si>
  <si>
    <t>EXTRACCION  CARPETA ASFALTICA 2"</t>
  </si>
  <si>
    <t>RIEGO ADHERENCIA</t>
  </si>
  <si>
    <t>KM-M3E</t>
  </si>
  <si>
    <t>ASFALTO</t>
  </si>
  <si>
    <t>BOTE DE MATERIAL CON CAMION D= 5 KM,( INC. ESPARCIMIENTO EN LUGAR DE BOTADERO)</t>
  </si>
  <si>
    <t xml:space="preserve">REPLANTEO </t>
  </si>
  <si>
    <t>Ø6" PVC (SDR-26) C/J.G. + 3% PERDIDA POR CAMPANA</t>
  </si>
  <si>
    <t>Ø6" PVC (SDR-26) C/J.G.</t>
  </si>
  <si>
    <t>CAMPAMENTO, ( INC. ALQUILER DE CASA CON O SIN  SOLAR Y CASETA PARA MATERIALES)</t>
  </si>
  <si>
    <t>DE CONTENES Y ACERAS</t>
  </si>
  <si>
    <t>ACERA PERIMETRAL 0.80 M</t>
  </si>
  <si>
    <t>CONTENES</t>
  </si>
  <si>
    <t>SUB -TOTAL FASE A</t>
  </si>
  <si>
    <t>SUPERVISION DE LA OBRA</t>
  </si>
  <si>
    <t>CODIA</t>
  </si>
  <si>
    <t xml:space="preserve">ESTUDIOS (SOCIALES, AMBIENTALES, GEOTECNICO, TOPOGRAFICO, DE CALIDAD, ECT) </t>
  </si>
  <si>
    <t xml:space="preserve">MEDIDA DE COMPENSACION AMBIENTAL </t>
  </si>
  <si>
    <t>LLAVE DE PASO DE Ø 1/2"</t>
  </si>
  <si>
    <t>ANCLAJE DE H.S.</t>
  </si>
  <si>
    <t>Ø4" PVC (SDR-26) C/J.G. + 2% PERDIDA POR CAMPANA</t>
  </si>
  <si>
    <t>HIDRANTE DE Ø 4" COMPLETO</t>
  </si>
  <si>
    <t xml:space="preserve">CORTE CON DISCO DE CARPETA ASFALTICA 2", AMBOS LADO </t>
  </si>
  <si>
    <t>MOVIMIENTO DE TIERRA V = 573.94</t>
  </si>
  <si>
    <t>ASIENTO DE ARENA</t>
  </si>
  <si>
    <t>RELLENO COMPACTADO C/COMPACTADOR MECANICO EN CAPA DE 0.20 M</t>
  </si>
  <si>
    <t>BOTE MATERIAL ASFALTICO C/CAMION  DIST. = 5 KM, INC. ESPARCIMIENTO EN LUGAR DE BOTADERO</t>
  </si>
  <si>
    <t>JUNTA MECANICA TIPO DRESSER DE Ø 6"</t>
  </si>
  <si>
    <t>JUNTA MECANICA TIPO DRESSER DE Ø 3"</t>
  </si>
  <si>
    <t>MOVIMIENTO DE TIERRA V= 10036.85 M3</t>
  </si>
  <si>
    <t>Ø3" PVC (SDR-26) C/J.G. + 2% PERDIDA POR CAMPANA</t>
  </si>
  <si>
    <t>JUNTA MECANICA TIPO DRESSER DE Ø 4"</t>
  </si>
  <si>
    <t>JUNTA TAPON DE Ø 4"</t>
  </si>
  <si>
    <t>JUNTA TAPON DE Ø 3"</t>
  </si>
  <si>
    <t xml:space="preserve">ANCLAJE DE H.S PARA PIEZAS, SEGÚN DETALLE </t>
  </si>
  <si>
    <t>ACOMETIDAS URBANA (722 UD)</t>
  </si>
  <si>
    <t>ACOMETIDAS URBANA  C/POLIETILENO DE Ø 4" (145 UD)</t>
  </si>
  <si>
    <t>10.1.1</t>
  </si>
  <si>
    <t>10.1.2</t>
  </si>
  <si>
    <t>10.1.3</t>
  </si>
  <si>
    <t>10.1.4</t>
  </si>
  <si>
    <t>10.1.5</t>
  </si>
  <si>
    <t>10.1.6</t>
  </si>
  <si>
    <t>10.1.7</t>
  </si>
  <si>
    <t>10.1.8</t>
  </si>
  <si>
    <t>10.1.9</t>
  </si>
  <si>
    <t>10.1.10</t>
  </si>
  <si>
    <t>10.1.11</t>
  </si>
  <si>
    <t>10.1.12</t>
  </si>
  <si>
    <t>10.1.13</t>
  </si>
  <si>
    <t>10.2.1</t>
  </si>
  <si>
    <t>10.2.2</t>
  </si>
  <si>
    <t>10.2.3</t>
  </si>
  <si>
    <t>10.2.4</t>
  </si>
  <si>
    <t>10.2.5</t>
  </si>
  <si>
    <t>10.2.6</t>
  </si>
  <si>
    <t>10.2.7</t>
  </si>
  <si>
    <t>10.2.8</t>
  </si>
  <si>
    <t>10.2.9</t>
  </si>
  <si>
    <t>10.2.10</t>
  </si>
  <si>
    <t>10.2.11</t>
  </si>
  <si>
    <t>10.2.12</t>
  </si>
  <si>
    <t>10.2.13</t>
  </si>
  <si>
    <t>B</t>
  </si>
  <si>
    <t>12.1.1</t>
  </si>
  <si>
    <t>12.1.1.1</t>
  </si>
  <si>
    <t>12.1.12</t>
  </si>
  <si>
    <t>12.1.2</t>
  </si>
  <si>
    <t>12.1.2.1</t>
  </si>
  <si>
    <t>12.1.2.2</t>
  </si>
  <si>
    <t>SUB - TOTAL FASE  B</t>
  </si>
  <si>
    <t xml:space="preserve">MESES </t>
  </si>
  <si>
    <t>10</t>
  </si>
  <si>
    <t>11</t>
  </si>
  <si>
    <t>SUMINISTRO MATERIAL MINA PARA BASE D= 20 KM</t>
  </si>
  <si>
    <t>SUMINISTRO DE MATERIAL DE MINA PARA RELLENO          (CALICHE) D= 20 KM</t>
  </si>
  <si>
    <t>TRANSPORTE ASFALTO D= 20 KM</t>
  </si>
  <si>
    <r>
      <t>Presupuesto :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No.171  D/F 21/10/2020</t>
    </r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</si>
  <si>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</si>
  <si>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</si>
  <si>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r>
      <t>M</t>
    </r>
    <r>
      <rPr>
        <vertAlign val="super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/>
    </r>
  </si>
  <si>
    <r>
      <t>KM-M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E</t>
    </r>
  </si>
  <si>
    <t>SUMINISTRO DE TUBERÍA</t>
  </si>
  <si>
    <t>BOTE MATERIAL ASFALTICO C/CAMIÓN  DIST. = 5 KM, INC. ESPARCIMIENTO EN LUGAR DE BOTADERO</t>
  </si>
  <si>
    <t>CORTE, EXTRACCIÓN Y BOTE DE CARPETA ASFÁLTICA  L= 1,100 M</t>
  </si>
  <si>
    <t>EXTRACCIÓN  CARPETA ASFÁLTICA 2"</t>
  </si>
  <si>
    <t xml:space="preserve">EXCAVACIÓN  MATERIAL COMPACTADO  C/EQUIPO 70%, INC. EXTRACCION DE MATERIAL  </t>
  </si>
  <si>
    <t xml:space="preserve">EXCAVACIÓN EN ROCA C/EQUIPO 30 %, INC. EXTRACCIÓN DE MATERIAL  </t>
  </si>
  <si>
    <t>REDES DE DISTRIBUCIÓN</t>
  </si>
  <si>
    <t>BOTE DE MATERIAL CON CAMIÓN D= 5 KM,( INC. ESPARCIMIENTO EN LUGAR DE BOTADERO)</t>
  </si>
  <si>
    <t xml:space="preserve"> COLOCACIÓN  DE TUBERÍAS:</t>
  </si>
  <si>
    <t>PRUEBA HIDROSTÁTICA PARA TUBERÍA DE:</t>
  </si>
  <si>
    <t>Obra : AMPLIACIÓN REDES DISTRIBUCIÓN ACUEDUCTO HIGÜEY A LOS SECTORES LOS PRADOS I Y II.</t>
  </si>
  <si>
    <t>Ubicación: PROVINCIA LA ALTAGRACIA</t>
  </si>
  <si>
    <t>LÍNEA DE CONDUCCIÓN DE Ø 6" PVC A EMPALMAR A TUBERÍA DE Ø 6" PVC EXISTENTE.</t>
  </si>
  <si>
    <t>CORTE, EXTRACCIÓN Y BOTE DE CARPETA ASFÁLTICA L=323.74 M</t>
  </si>
  <si>
    <t xml:space="preserve">EXCAVACIÓN  MATERIAL COMPACTADO  C/EQUIPO 70%, INC. EXTRACCIÓN DE MATERIAL  </t>
  </si>
  <si>
    <t>RELLENO COMPACTADO C/COMPACTADOR MECÁNICO EN CAPA DE 0.20 M</t>
  </si>
  <si>
    <t>SUMINISTRO DE TUBERÍAS:</t>
  </si>
  <si>
    <t>Ø6" PVC (SDR-26) C/J.G. + 3% PÉRDIDA POR CAMPANA</t>
  </si>
  <si>
    <t xml:space="preserve">TEE Ø 6" X 6" ACERO SCH-40 </t>
  </si>
  <si>
    <t>SUMINISTRO Y COLOCACION DE PIEZAS ESPECIALES C/PROTECCION ANTICORROSIVA</t>
  </si>
  <si>
    <t xml:space="preserve">CRUZ DE Ø 6" X 3" ACERO SCH-40 </t>
  </si>
  <si>
    <t xml:space="preserve">CODO DE Ø 3" X 90  ACERO SCH-80 </t>
  </si>
  <si>
    <t>JUNTA MECÁNICA TIPO DRESSER DE Ø 6"</t>
  </si>
  <si>
    <t>JUNTA MECÁNICA TIPO DRESSER DE Ø 3"</t>
  </si>
  <si>
    <t>JUNTA TAPÓN DE Ø 6"</t>
  </si>
  <si>
    <t>SUMINISTRO Y COLOCACIÓN DE VÁLVULAS</t>
  </si>
  <si>
    <t>VÁLVULA DE COMPUERTA Ø6" H.F. PLATILLADA COMPLETA 150 PSI (INC. TORNILLOS, JUNTA DE GOMA, NIPLES PLATILLADOS Y 2 JUNTAS MECÁNICAS TIPO DRESSER)</t>
  </si>
  <si>
    <t>CAJA TELESCÓPICA PARA VÁLVULA, SEGÚN DETALLE</t>
  </si>
  <si>
    <t>EXCAVACIÓN MATERIAL COMPACTO C/EQUIPO</t>
  </si>
  <si>
    <t xml:space="preserve">BOTE DE MATERIAL CON CAMIÓN D=5 KM (INCLUYE ESPARCIMIENTO EN BOTADERO) </t>
  </si>
  <si>
    <t>RELLENO COMPACTADO C/COMPACTADOR MECÁNICO EN CAPA DE 0.20M. DE ESPESOR</t>
  </si>
  <si>
    <t>IMPRIMACIÓN SENCILLA</t>
  </si>
  <si>
    <t xml:space="preserve">REPOSICIÓN DE ASFALTO 2" </t>
  </si>
  <si>
    <t xml:space="preserve">COLOCACIÓN CARPETA  ASFALTICA 2" </t>
  </si>
  <si>
    <t>SEÑALIZACIÓN, CONTROL, SEGURIDAD Y MANEJO DE TRÁNSITO ( INCLUYE USO DE LETREROS CON BASE EN ANGULARES, USO DE DE CONOS REFRACTARIOS, MECHONES, BARRERAS DE PELIGRO NARANJA  Y HOMBRES CON BANDEROLAS)</t>
  </si>
  <si>
    <t xml:space="preserve">LIMPIEZA CONTINUA Y  FINAL (OBREROS, CAMIÓN  Y HERRAMIENTAS MENORES) CON TRAMOS DE ALTA PENDIENTE </t>
  </si>
  <si>
    <t xml:space="preserve"> COLOCACIÓN  DE TUBERIAS :</t>
  </si>
  <si>
    <t>Ø4" PVC (SDR-26) C/J.G. + 2% PÉRDIDA POR CAMPANA</t>
  </si>
  <si>
    <t>Ø3" PVC (SDR-26) C/J.G. + 2% PÉRDIDA POR CAMPANA</t>
  </si>
  <si>
    <t xml:space="preserve">PRUEBA HIDROSTÁTICA PARA TUBERÍA </t>
  </si>
  <si>
    <t>TEE Ø 6" X 4" ACERO SCH-40</t>
  </si>
  <si>
    <t>SUMINISTRO Y COLOCACIÓN DE PIEZAS ESPECIALES  C/PROTECCIÓN ANTICORROSIVA</t>
  </si>
  <si>
    <t xml:space="preserve">TEE Ø 6" X 3" ACERO SCH-40 </t>
  </si>
  <si>
    <t xml:space="preserve">TEE Ø 4" X 4" ACERO SCH-30 </t>
  </si>
  <si>
    <t xml:space="preserve">TEE Ø 4" X 3" ACERO SCH-30 </t>
  </si>
  <si>
    <t xml:space="preserve">TEE Ø 3" X 3" ACERO SCH-30 </t>
  </si>
  <si>
    <t xml:space="preserve">YEE Ø 3" X 3" ACERO SCH-30 </t>
  </si>
  <si>
    <t xml:space="preserve">CRUZ DE Ø 4" X 4" ACERO SCH-80 </t>
  </si>
  <si>
    <t xml:space="preserve">CRUZ DE Ø 4" X 3" ACERO SCH-80 </t>
  </si>
  <si>
    <t xml:space="preserve">CRUZ DE Ø 3" X 3" ACERO SCH-80 </t>
  </si>
  <si>
    <t xml:space="preserve">REDUCCION DE  Ø 4" X 3" ACERO SCH-80 </t>
  </si>
  <si>
    <t xml:space="preserve">CODO DE Ø 4" X 90º  ACERO SCH-80 </t>
  </si>
  <si>
    <t xml:space="preserve">CODO DE Ø 3" X 90º  ACERO SCH-80 </t>
  </si>
  <si>
    <t xml:space="preserve">CODO DE Ø 3" X 45º  ACERO SCH-80 </t>
  </si>
  <si>
    <t xml:space="preserve">CODO DE Ø 3" X 30º  ACERO SCH-80 </t>
  </si>
  <si>
    <t xml:space="preserve">CODO DE Ø 3" X 25º  ACERO SCH-80 </t>
  </si>
  <si>
    <t>VÁLVULA DE COMPUERTA Ø4" H.F. PLATILLADA COMPLETA 150 PSI (INC. TORNILLOS, JUNTA DE GOMA, NIPLES PLATILLADOS Y 2 JUNTAS MECÁNICAS TIPO DRESSER)</t>
  </si>
  <si>
    <t>VÁLVULA DE COMPUERTA Ø3" H.F. PLATILLADA COMPLETA 150 PSI (INC. TORNILLOS, JUNTA DE GOMA, NIPLES PLATILLADOS Y 2 JUNTAS MECÁNICAS TIPO DRESSER)</t>
  </si>
  <si>
    <t xml:space="preserve">SUMINISTRO Y COLOCACIÓN DE HIDRANTE (INCLUYE HIDRANTE, JUNTAS DRESSER, VÁLVULA DE COMPUERTA, NIPLE, TEE, CODO, MOVIMIENTO DE TIERRA, ANCLAJE Y MANO DE OBRA) </t>
  </si>
  <si>
    <t>COLLARÍN EN POLIETILENO DE Ø 4" ( ABRAZADERA)</t>
  </si>
  <si>
    <t>TUBERÍA DE POLIETILENO ALTA DENSIDAD, Ø 1/2" INTERNO L= 6.00 M ( PROMEDIO)</t>
  </si>
  <si>
    <t>CAJA DE ACOMETIDA PLÁSTICA EN POLIETILENO DE Ø 10"</t>
  </si>
  <si>
    <t xml:space="preserve">TUBERÍA 1/2" SCH-40 PVC LONGITUD PROMEDIO </t>
  </si>
  <si>
    <t xml:space="preserve">CEMENTO SOLVENTE Y TEFLÓN </t>
  </si>
  <si>
    <t xml:space="preserve">TAPÓN HEMBRA DE 1/2" PVC </t>
  </si>
  <si>
    <t>EXCAVACIÓN Y TAPADO ( 240.23+70.16)</t>
  </si>
  <si>
    <t>VÁLVULA CHECK DE 1/2" DE BRONCE</t>
  </si>
  <si>
    <t xml:space="preserve">MANO DE OBRA PLOMERÍA </t>
  </si>
  <si>
    <t>ACOMETIDAS URBANAS  C/POLIETILENO DE Ø 3" (577 UD)</t>
  </si>
  <si>
    <t>COLLARÍN EN POLIETILENO DE Ø 3" ( ABRAZADERA)</t>
  </si>
  <si>
    <t>ADAPTADOR MACHO Ø 1/2" ROSCADO A MANGUERA</t>
  </si>
  <si>
    <t>ADAPTADOR HEMBRA Ø 1/2" ROSCADO A MANGUERA</t>
  </si>
  <si>
    <t xml:space="preserve">EXCAVACÓON Y TAPADO </t>
  </si>
  <si>
    <t xml:space="preserve">COLOCACIÓN CARPETA  ASFÁLTICA 2" </t>
  </si>
  <si>
    <t>REPARACIÓN DE SERVICIOS EXISTENTES</t>
  </si>
  <si>
    <t>DEMOLICIÓN Y REPOSICIÓN DE CONTENES Y ACERAS</t>
  </si>
  <si>
    <t xml:space="preserve">DEMOLICIÓN: </t>
  </si>
  <si>
    <t xml:space="preserve">BOTE  DE ESCOMBROS C/CAMIÓN D= 5 KM (INCLUYE ESPARCIMIENTO EN BOTADERO) </t>
  </si>
  <si>
    <t>REPOSICIÓN DE:</t>
  </si>
  <si>
    <t>SEÑALIZACIÓN, CONTROL, SEGURIDA Y MANEJO DE TRÁNSITO ( INCLUYE USO DE LETREROS CON BASE EN ANGULARES, USO DE DE CONOS REFRACTARIOS, MECHONES, BARRERAS DE PELIGRO NARANJA  Y HOMBRES CON BANDEROLAS)</t>
  </si>
  <si>
    <t>VALLA ANUNCIANDO OBRA 16' X 10' IMPRESIÓN FULL COLOR CONTENIENDO LOGO DE INAPA, NOMBRE DE PROYECTO Y CONTRATISTA. ESTRUCTURA EN TUBOS GALVANIZADOS 1 1/2"X 1 1/2" Y SOPORTES EN TUBO CUADRADADO 4" X 4"</t>
  </si>
  <si>
    <t>ITBISHONORARIOS PROFESIONALES (LEY 07-2007)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</si>
</sst>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_€_-;\-* #,##0.00\ _€_-;_-* &quot;-&quot;??\ _€_-;_-@_-"/>
    <numFmt numFmtId="166" formatCode="General_)"/>
    <numFmt numFmtId="167" formatCode="0.0"/>
    <numFmt numFmtId="168" formatCode="[$RD$-1C0A]#,##0.00"/>
    <numFmt numFmtId="169" formatCode="0.000"/>
    <numFmt numFmtId="170" formatCode="#,##0.00;[Red]#,##0.00"/>
    <numFmt numFmtId="171" formatCode="#,##0.00_ ;\-#,##0.00\ "/>
    <numFmt numFmtId="172" formatCode="0.0%"/>
    <numFmt numFmtId="173" formatCode="&quot;$&quot;#,##0;[Red]\-&quot;$&quot;#,##0"/>
    <numFmt numFmtId="174" formatCode="_-* #,##0.00_-;\-* #,##0.00_-;_-* &quot;-&quot;??_-;_-@_-"/>
    <numFmt numFmtId="175" formatCode="_(* #,##0_);_(* \(#,##0\);_(* &quot;-&quot;??_);_(@_)"/>
    <numFmt numFmtId="176" formatCode="#,##0;\-#,##0"/>
    <numFmt numFmtId="177" formatCode="#,##0.0;\-#,##0.0"/>
    <numFmt numFmtId="178" formatCode="_-* #,##0.0000_-;\-* #,##0.0000_-;_-* &quot;-&quot;??_-;_-@_-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4">
    <xf numFmtId="0" fontId="0" fillId="0" borderId="0"/>
    <xf numFmtId="165" fontId="2" fillId="0" borderId="0" applyFont="0" applyFill="0" applyBorder="0" applyAlignment="0" applyProtection="0"/>
    <xf numFmtId="39" fontId="8" fillId="0" borderId="0"/>
    <xf numFmtId="43" fontId="3" fillId="0" borderId="0" applyFont="0" applyFill="0" applyBorder="0" applyAlignment="0" applyProtection="0"/>
    <xf numFmtId="169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73" fontId="3" fillId="0" borderId="0" applyFont="0" applyFill="0" applyBorder="0" applyAlignment="0" applyProtection="0"/>
    <xf numFmtId="0" fontId="3" fillId="0" borderId="0"/>
    <xf numFmtId="174" fontId="3" fillId="0" borderId="0" applyFont="0" applyFill="0" applyBorder="0" applyAlignment="0" applyProtection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39" fontId="8" fillId="0" borderId="0"/>
    <xf numFmtId="166" fontId="12" fillId="0" borderId="0"/>
    <xf numFmtId="43" fontId="3" fillId="0" borderId="0" applyFont="0" applyFill="0" applyBorder="0" applyAlignment="0" applyProtection="0"/>
    <xf numFmtId="0" fontId="3" fillId="0" borderId="0"/>
    <xf numFmtId="39" fontId="8" fillId="0" borderId="0"/>
    <xf numFmtId="0" fontId="3" fillId="0" borderId="0"/>
    <xf numFmtId="39" fontId="8" fillId="0" borderId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9" fillId="0" borderId="0"/>
    <xf numFmtId="165" fontId="3" fillId="0" borderId="0" applyFont="0" applyFill="0" applyBorder="0" applyAlignment="0" applyProtection="0"/>
    <xf numFmtId="0" fontId="3" fillId="0" borderId="0"/>
    <xf numFmtId="169" fontId="3" fillId="0" borderId="0" applyFont="0" applyFill="0" applyBorder="0" applyAlignment="0" applyProtection="0"/>
    <xf numFmtId="0" fontId="3" fillId="0" borderId="0"/>
    <xf numFmtId="165" fontId="1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266">
    <xf numFmtId="0" fontId="0" fillId="0" borderId="0" xfId="0"/>
    <xf numFmtId="165" fontId="0" fillId="0" borderId="0" xfId="1" applyFont="1"/>
    <xf numFmtId="0" fontId="0" fillId="0" borderId="0" xfId="0" applyBorder="1"/>
    <xf numFmtId="4" fontId="0" fillId="0" borderId="0" xfId="0" applyNumberFormat="1" applyBorder="1"/>
    <xf numFmtId="165" fontId="6" fillId="0" borderId="0" xfId="1" applyFont="1"/>
    <xf numFmtId="0" fontId="3" fillId="0" borderId="0" xfId="0" applyFont="1"/>
    <xf numFmtId="0" fontId="5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/>
    <xf numFmtId="0" fontId="5" fillId="2" borderId="0" xfId="0" applyFont="1" applyFill="1" applyBorder="1"/>
    <xf numFmtId="0" fontId="3" fillId="0" borderId="0" xfId="0" applyFont="1" applyBorder="1"/>
    <xf numFmtId="165" fontId="3" fillId="4" borderId="0" xfId="1" applyFont="1" applyFill="1" applyBorder="1"/>
    <xf numFmtId="0" fontId="3" fillId="4" borderId="0" xfId="0" applyFont="1" applyFill="1" applyBorder="1"/>
    <xf numFmtId="0" fontId="3" fillId="4" borderId="2" xfId="0" applyFont="1" applyFill="1" applyBorder="1"/>
    <xf numFmtId="165" fontId="3" fillId="3" borderId="0" xfId="1" applyFont="1" applyFill="1" applyBorder="1"/>
    <xf numFmtId="0" fontId="3" fillId="3" borderId="0" xfId="0" applyFont="1" applyFill="1" applyBorder="1"/>
    <xf numFmtId="0" fontId="3" fillId="3" borderId="3" xfId="0" applyFont="1" applyFill="1" applyBorder="1"/>
    <xf numFmtId="0" fontId="6" fillId="3" borderId="3" xfId="0" applyFont="1" applyFill="1" applyBorder="1" applyAlignment="1">
      <alignment horizontal="center" vertical="top"/>
    </xf>
    <xf numFmtId="49" fontId="6" fillId="3" borderId="3" xfId="2" applyNumberFormat="1" applyFont="1" applyFill="1" applyBorder="1" applyAlignment="1">
      <alignment horizontal="left" vertical="center" wrapText="1"/>
    </xf>
    <xf numFmtId="2" fontId="3" fillId="3" borderId="3" xfId="0" applyNumberFormat="1" applyFont="1" applyFill="1" applyBorder="1"/>
    <xf numFmtId="2" fontId="3" fillId="3" borderId="3" xfId="0" applyNumberFormat="1" applyFont="1" applyFill="1" applyBorder="1" applyAlignment="1">
      <alignment horizontal="center"/>
    </xf>
    <xf numFmtId="4" fontId="3" fillId="3" borderId="3" xfId="0" applyNumberFormat="1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49" fontId="3" fillId="3" borderId="3" xfId="2" applyNumberFormat="1" applyFont="1" applyFill="1" applyBorder="1" applyAlignment="1">
      <alignment horizontal="left" vertical="center" wrapText="1"/>
    </xf>
    <xf numFmtId="1" fontId="6" fillId="3" borderId="3" xfId="0" applyNumberFormat="1" applyFont="1" applyFill="1" applyBorder="1" applyAlignment="1">
      <alignment horizontal="right"/>
    </xf>
    <xf numFmtId="0" fontId="3" fillId="3" borderId="3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right"/>
    </xf>
    <xf numFmtId="168" fontId="6" fillId="3" borderId="3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right" vertical="top"/>
    </xf>
    <xf numFmtId="0" fontId="6" fillId="3" borderId="3" xfId="0" applyFont="1" applyFill="1" applyBorder="1" applyAlignment="1">
      <alignment horizontal="right" vertical="top"/>
    </xf>
    <xf numFmtId="0" fontId="6" fillId="3" borderId="3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right" wrapText="1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/>
    <xf numFmtId="0" fontId="3" fillId="3" borderId="3" xfId="0" applyFont="1" applyFill="1" applyBorder="1" applyAlignment="1" applyProtection="1">
      <alignment horizontal="center"/>
    </xf>
    <xf numFmtId="0" fontId="3" fillId="3" borderId="4" xfId="0" applyFont="1" applyFill="1" applyBorder="1" applyAlignment="1"/>
    <xf numFmtId="2" fontId="3" fillId="3" borderId="0" xfId="0" applyNumberFormat="1" applyFont="1" applyFill="1" applyBorder="1"/>
    <xf numFmtId="37" fontId="3" fillId="6" borderId="3" xfId="0" applyNumberFormat="1" applyFont="1" applyFill="1" applyBorder="1" applyAlignment="1">
      <alignment vertical="top" wrapText="1"/>
    </xf>
    <xf numFmtId="0" fontId="6" fillId="6" borderId="3" xfId="0" applyFont="1" applyFill="1" applyBorder="1" applyAlignment="1">
      <alignment horizontal="center" vertical="top" wrapText="1"/>
    </xf>
    <xf numFmtId="39" fontId="6" fillId="6" borderId="3" xfId="0" applyNumberFormat="1" applyFont="1" applyFill="1" applyBorder="1" applyAlignment="1" applyProtection="1">
      <alignment horizontal="right" vertical="top" wrapText="1"/>
      <protection locked="0"/>
    </xf>
    <xf numFmtId="39" fontId="6" fillId="3" borderId="3" xfId="0" applyNumberFormat="1" applyFont="1" applyFill="1" applyBorder="1" applyAlignment="1" applyProtection="1">
      <alignment horizontal="right" vertical="top" wrapText="1"/>
      <protection locked="0"/>
    </xf>
    <xf numFmtId="37" fontId="6" fillId="3" borderId="3" xfId="0" applyNumberFormat="1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left" vertical="top" wrapText="1"/>
    </xf>
    <xf numFmtId="37" fontId="3" fillId="6" borderId="5" xfId="0" applyNumberFormat="1" applyFont="1" applyFill="1" applyBorder="1" applyAlignment="1">
      <alignment vertical="top" wrapText="1"/>
    </xf>
    <xf numFmtId="0" fontId="6" fillId="6" borderId="5" xfId="0" applyFont="1" applyFill="1" applyBorder="1" applyAlignment="1">
      <alignment horizontal="center" vertical="top" wrapText="1"/>
    </xf>
    <xf numFmtId="4" fontId="3" fillId="6" borderId="5" xfId="0" applyNumberFormat="1" applyFont="1" applyFill="1" applyBorder="1" applyAlignment="1">
      <alignment vertical="top"/>
    </xf>
    <xf numFmtId="0" fontId="3" fillId="6" borderId="5" xfId="0" applyFont="1" applyFill="1" applyBorder="1" applyAlignment="1">
      <alignment horizontal="center" vertical="top"/>
    </xf>
    <xf numFmtId="39" fontId="6" fillId="6" borderId="5" xfId="0" applyNumberFormat="1" applyFont="1" applyFill="1" applyBorder="1" applyAlignment="1" applyProtection="1">
      <alignment horizontal="right" vertical="top" wrapText="1"/>
      <protection locked="0"/>
    </xf>
    <xf numFmtId="0" fontId="4" fillId="6" borderId="2" xfId="0" applyFont="1" applyFill="1" applyBorder="1" applyAlignment="1"/>
    <xf numFmtId="0" fontId="6" fillId="6" borderId="2" xfId="0" applyFont="1" applyFill="1" applyBorder="1" applyAlignment="1">
      <alignment horizontal="center" vertical="top" wrapText="1"/>
    </xf>
    <xf numFmtId="0" fontId="3" fillId="2" borderId="0" xfId="0" applyFont="1" applyFill="1" applyBorder="1"/>
    <xf numFmtId="0" fontId="4" fillId="3" borderId="3" xfId="0" applyFont="1" applyFill="1" applyBorder="1" applyAlignment="1"/>
    <xf numFmtId="0" fontId="4" fillId="3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4" fontId="5" fillId="2" borderId="3" xfId="0" applyNumberFormat="1" applyFont="1" applyFill="1" applyBorder="1"/>
    <xf numFmtId="4" fontId="5" fillId="2" borderId="3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right" vertical="top" wrapText="1"/>
    </xf>
    <xf numFmtId="10" fontId="5" fillId="0" borderId="3" xfId="0" applyNumberFormat="1" applyFont="1" applyFill="1" applyBorder="1" applyProtection="1">
      <protection locked="0"/>
    </xf>
    <xf numFmtId="172" fontId="5" fillId="2" borderId="3" xfId="0" applyNumberFormat="1" applyFont="1" applyFill="1" applyBorder="1" applyAlignment="1"/>
    <xf numFmtId="172" fontId="4" fillId="2" borderId="3" xfId="0" applyNumberFormat="1" applyFont="1" applyFill="1" applyBorder="1" applyAlignment="1"/>
    <xf numFmtId="0" fontId="5" fillId="2" borderId="3" xfId="0" applyFont="1" applyFill="1" applyBorder="1" applyAlignment="1">
      <alignment horizontal="right"/>
    </xf>
    <xf numFmtId="0" fontId="6" fillId="6" borderId="3" xfId="0" applyFont="1" applyFill="1" applyBorder="1" applyAlignment="1">
      <alignment horizontal="right" vertical="top" wrapText="1"/>
    </xf>
    <xf numFmtId="0" fontId="4" fillId="6" borderId="3" xfId="0" applyFont="1" applyFill="1" applyBorder="1"/>
    <xf numFmtId="172" fontId="4" fillId="6" borderId="3" xfId="0" applyNumberFormat="1" applyFont="1" applyFill="1" applyBorder="1" applyAlignment="1"/>
    <xf numFmtId="0" fontId="4" fillId="2" borderId="3" xfId="0" applyFont="1" applyFill="1" applyBorder="1"/>
    <xf numFmtId="166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3" fillId="3" borderId="0" xfId="0" applyNumberFormat="1" applyFont="1" applyFill="1" applyBorder="1"/>
    <xf numFmtId="166" fontId="5" fillId="0" borderId="0" xfId="0" applyNumberFormat="1" applyFont="1" applyBorder="1" applyAlignment="1">
      <alignment horizontal="center" vertical="top"/>
    </xf>
    <xf numFmtId="4" fontId="5" fillId="0" borderId="0" xfId="0" applyNumberFormat="1" applyFont="1" applyBorder="1" applyAlignment="1">
      <alignment horizontal="center" vertical="top"/>
    </xf>
    <xf numFmtId="4" fontId="3" fillId="2" borderId="0" xfId="0" applyNumberFormat="1" applyFont="1" applyFill="1" applyBorder="1"/>
    <xf numFmtId="4" fontId="3" fillId="0" borderId="0" xfId="0" applyNumberFormat="1" applyFont="1"/>
    <xf numFmtId="165" fontId="3" fillId="0" borderId="0" xfId="1" applyFont="1"/>
    <xf numFmtId="4" fontId="3" fillId="4" borderId="0" xfId="0" applyNumberFormat="1" applyFont="1" applyFill="1"/>
    <xf numFmtId="0" fontId="3" fillId="4" borderId="0" xfId="0" applyFont="1" applyFill="1"/>
    <xf numFmtId="43" fontId="3" fillId="3" borderId="3" xfId="15" applyFont="1" applyFill="1" applyBorder="1" applyAlignment="1">
      <alignment horizontal="right" vertical="top" wrapText="1"/>
    </xf>
    <xf numFmtId="0" fontId="3" fillId="6" borderId="3" xfId="0" applyFont="1" applyFill="1" applyBorder="1" applyAlignment="1">
      <alignment horizontal="right" vertical="top"/>
    </xf>
    <xf numFmtId="0" fontId="6" fillId="6" borderId="3" xfId="0" applyFont="1" applyFill="1" applyBorder="1" applyAlignment="1">
      <alignment horizontal="center"/>
    </xf>
    <xf numFmtId="0" fontId="3" fillId="6" borderId="3" xfId="0" applyFont="1" applyFill="1" applyBorder="1" applyAlignment="1" applyProtection="1">
      <alignment horizontal="center"/>
    </xf>
    <xf numFmtId="2" fontId="3" fillId="3" borderId="3" xfId="0" applyNumberFormat="1" applyFont="1" applyFill="1" applyBorder="1" applyAlignment="1">
      <alignment horizontal="right"/>
    </xf>
    <xf numFmtId="4" fontId="3" fillId="6" borderId="3" xfId="0" applyNumberFormat="1" applyFont="1" applyFill="1" applyBorder="1" applyAlignment="1">
      <alignment horizontal="right"/>
    </xf>
    <xf numFmtId="0" fontId="3" fillId="6" borderId="5" xfId="0" applyFont="1" applyFill="1" applyBorder="1"/>
    <xf numFmtId="0" fontId="6" fillId="3" borderId="3" xfId="0" applyFont="1" applyFill="1" applyBorder="1" applyAlignment="1">
      <alignment horizontal="right" vertical="top" wrapText="1"/>
    </xf>
    <xf numFmtId="43" fontId="3" fillId="3" borderId="3" xfId="15" applyFont="1" applyFill="1" applyBorder="1" applyAlignment="1">
      <alignment horizontal="right" wrapText="1"/>
    </xf>
    <xf numFmtId="0" fontId="3" fillId="3" borderId="3" xfId="0" applyFont="1" applyFill="1" applyBorder="1" applyAlignment="1">
      <alignment horizontal="right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left" vertical="top" wrapText="1"/>
    </xf>
    <xf numFmtId="4" fontId="3" fillId="3" borderId="3" xfId="0" applyNumberFormat="1" applyFont="1" applyFill="1" applyBorder="1" applyAlignment="1">
      <alignment horizontal="right" vertical="top" wrapText="1"/>
    </xf>
    <xf numFmtId="4" fontId="3" fillId="3" borderId="3" xfId="0" applyNumberFormat="1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center"/>
    </xf>
    <xf numFmtId="4" fontId="4" fillId="3" borderId="3" xfId="0" applyNumberFormat="1" applyFont="1" applyFill="1" applyBorder="1" applyAlignment="1">
      <alignment horizontal="center" vertical="center"/>
    </xf>
    <xf numFmtId="4" fontId="4" fillId="3" borderId="3" xfId="0" applyNumberFormat="1" applyFont="1" applyFill="1" applyBorder="1" applyAlignment="1">
      <alignment horizontal="center"/>
    </xf>
    <xf numFmtId="0" fontId="11" fillId="3" borderId="3" xfId="0" applyFont="1" applyFill="1" applyBorder="1" applyAlignment="1">
      <alignment vertical="center" wrapText="1"/>
    </xf>
    <xf numFmtId="0" fontId="6" fillId="3" borderId="3" xfId="16" applyFont="1" applyFill="1" applyBorder="1" applyAlignment="1">
      <alignment horizontal="right" vertical="top"/>
    </xf>
    <xf numFmtId="0" fontId="6" fillId="3" borderId="3" xfId="16" applyFont="1" applyFill="1" applyBorder="1" applyAlignment="1">
      <alignment vertical="top" wrapText="1"/>
    </xf>
    <xf numFmtId="0" fontId="3" fillId="3" borderId="3" xfId="16" applyFont="1" applyFill="1" applyBorder="1" applyAlignment="1">
      <alignment horizontal="center" vertical="top"/>
    </xf>
    <xf numFmtId="0" fontId="3" fillId="3" borderId="3" xfId="16" applyFont="1" applyFill="1" applyBorder="1" applyAlignment="1" applyProtection="1">
      <alignment horizontal="right" vertical="top"/>
    </xf>
    <xf numFmtId="0" fontId="3" fillId="3" borderId="3" xfId="16" applyFont="1" applyFill="1" applyBorder="1" applyAlignment="1">
      <alignment horizontal="left" vertical="top" wrapText="1"/>
    </xf>
    <xf numFmtId="0" fontId="3" fillId="3" borderId="3" xfId="17" applyFont="1" applyFill="1" applyBorder="1" applyAlignment="1">
      <alignment horizontal="left" vertical="top" wrapText="1"/>
    </xf>
    <xf numFmtId="0" fontId="3" fillId="3" borderId="3" xfId="16" applyFont="1" applyFill="1" applyBorder="1" applyAlignment="1">
      <alignment horizontal="center"/>
    </xf>
    <xf numFmtId="49" fontId="6" fillId="3" borderId="3" xfId="2" applyNumberFormat="1" applyFont="1" applyFill="1" applyBorder="1" applyAlignment="1">
      <alignment horizontal="center" vertical="center" wrapText="1"/>
    </xf>
    <xf numFmtId="43" fontId="3" fillId="3" borderId="3" xfId="15" applyFont="1" applyFill="1" applyBorder="1" applyAlignment="1">
      <alignment horizontal="right" vertical="center" wrapText="1"/>
    </xf>
    <xf numFmtId="165" fontId="3" fillId="3" borderId="3" xfId="6" applyFont="1" applyFill="1" applyBorder="1" applyAlignment="1">
      <alignment horizontal="right" vertical="center" wrapText="1"/>
    </xf>
    <xf numFmtId="4" fontId="3" fillId="3" borderId="4" xfId="0" applyNumberFormat="1" applyFont="1" applyFill="1" applyBorder="1" applyAlignment="1">
      <alignment horizontal="right"/>
    </xf>
    <xf numFmtId="37" fontId="6" fillId="3" borderId="3" xfId="18" applyNumberFormat="1" applyFont="1" applyFill="1" applyBorder="1" applyAlignment="1" applyProtection="1">
      <alignment horizontal="right" vertical="top" wrapText="1"/>
    </xf>
    <xf numFmtId="0" fontId="6" fillId="3" borderId="3" xfId="16" applyFont="1" applyFill="1" applyBorder="1" applyAlignment="1">
      <alignment horizontal="left" vertical="top" wrapText="1"/>
    </xf>
    <xf numFmtId="171" fontId="3" fillId="3" borderId="3" xfId="18" applyNumberFormat="1" applyFont="1" applyFill="1" applyBorder="1" applyAlignment="1">
      <alignment horizontal="right" vertical="top" wrapText="1"/>
    </xf>
    <xf numFmtId="4" fontId="3" fillId="3" borderId="3" xfId="18" applyNumberFormat="1" applyFont="1" applyFill="1" applyBorder="1" applyAlignment="1">
      <alignment horizontal="center" vertical="top"/>
    </xf>
    <xf numFmtId="0" fontId="3" fillId="3" borderId="3" xfId="16" applyFont="1" applyFill="1" applyBorder="1" applyAlignment="1">
      <alignment horizontal="right" vertical="top"/>
    </xf>
    <xf numFmtId="0" fontId="3" fillId="3" borderId="3" xfId="16" applyFont="1" applyFill="1" applyBorder="1" applyAlignment="1">
      <alignment horizontal="center" vertical="top" wrapText="1"/>
    </xf>
    <xf numFmtId="4" fontId="3" fillId="3" borderId="3" xfId="16" applyNumberFormat="1" applyFont="1" applyFill="1" applyBorder="1" applyAlignment="1" applyProtection="1">
      <alignment horizontal="right" vertical="top"/>
      <protection locked="0"/>
    </xf>
    <xf numFmtId="175" fontId="3" fillId="3" borderId="3" xfId="16" applyNumberFormat="1" applyFont="1" applyFill="1" applyBorder="1" applyAlignment="1" applyProtection="1">
      <alignment horizontal="right" vertical="top" wrapText="1"/>
    </xf>
    <xf numFmtId="165" fontId="3" fillId="3" borderId="3" xfId="6" applyFont="1" applyFill="1" applyBorder="1" applyAlignment="1" applyProtection="1">
      <alignment horizontal="right" vertical="center" wrapText="1"/>
      <protection locked="0"/>
    </xf>
    <xf numFmtId="165" fontId="3" fillId="3" borderId="3" xfId="6" applyFont="1" applyFill="1" applyBorder="1" applyAlignment="1">
      <alignment horizontal="right" wrapText="1"/>
    </xf>
    <xf numFmtId="4" fontId="3" fillId="3" borderId="3" xfId="16" applyNumberFormat="1" applyFont="1" applyFill="1" applyBorder="1" applyAlignment="1" applyProtection="1">
      <alignment horizontal="right"/>
      <protection locked="0"/>
    </xf>
    <xf numFmtId="0" fontId="6" fillId="3" borderId="3" xfId="0" applyNumberFormat="1" applyFont="1" applyFill="1" applyBorder="1" applyAlignment="1">
      <alignment horizontal="left" vertical="top" wrapText="1"/>
    </xf>
    <xf numFmtId="0" fontId="3" fillId="3" borderId="3" xfId="0" applyNumberFormat="1" applyFont="1" applyFill="1" applyBorder="1" applyAlignment="1">
      <alignment horizontal="left" vertical="top" wrapText="1"/>
    </xf>
    <xf numFmtId="39" fontId="3" fillId="3" borderId="3" xfId="0" applyNumberFormat="1" applyFont="1" applyFill="1" applyBorder="1" applyAlignment="1" applyProtection="1">
      <alignment horizontal="right" vertical="center" wrapText="1"/>
      <protection locked="0"/>
    </xf>
    <xf numFmtId="165" fontId="3" fillId="3" borderId="3" xfId="6" applyFont="1" applyFill="1" applyBorder="1" applyAlignment="1">
      <alignment horizontal="right" vertical="top" wrapText="1"/>
    </xf>
    <xf numFmtId="165" fontId="3" fillId="3" borderId="3" xfId="6" applyFont="1" applyFill="1" applyBorder="1" applyAlignment="1">
      <alignment horizontal="center" vertical="top" wrapText="1"/>
    </xf>
    <xf numFmtId="39" fontId="6" fillId="3" borderId="3" xfId="28" applyFont="1" applyFill="1" applyBorder="1" applyAlignment="1">
      <alignment vertical="top" wrapText="1"/>
    </xf>
    <xf numFmtId="176" fontId="6" fillId="3" borderId="3" xfId="0" applyNumberFormat="1" applyFont="1" applyFill="1" applyBorder="1" applyAlignment="1">
      <alignment horizontal="right"/>
    </xf>
    <xf numFmtId="177" fontId="6" fillId="3" borderId="3" xfId="0" applyNumberFormat="1" applyFont="1" applyFill="1" applyBorder="1" applyAlignment="1">
      <alignment horizontal="right" vertical="center"/>
    </xf>
    <xf numFmtId="177" fontId="3" fillId="3" borderId="3" xfId="0" applyNumberFormat="1" applyFont="1" applyFill="1" applyBorder="1" applyAlignment="1">
      <alignment horizontal="right"/>
    </xf>
    <xf numFmtId="0" fontId="3" fillId="3" borderId="3" xfId="0" applyNumberFormat="1" applyFont="1" applyFill="1" applyBorder="1" applyAlignment="1">
      <alignment vertical="top" wrapText="1"/>
    </xf>
    <xf numFmtId="165" fontId="3" fillId="3" borderId="3" xfId="6" applyFont="1" applyFill="1" applyBorder="1" applyAlignment="1" applyProtection="1">
      <alignment horizontal="right" vertical="top" wrapText="1"/>
      <protection locked="0"/>
    </xf>
    <xf numFmtId="0" fontId="6" fillId="3" borderId="3" xfId="0" applyNumberFormat="1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/>
    </xf>
    <xf numFmtId="165" fontId="3" fillId="0" borderId="0" xfId="0" applyNumberFormat="1" applyFont="1"/>
    <xf numFmtId="49" fontId="3" fillId="3" borderId="3" xfId="26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horizontal="right" wrapText="1"/>
    </xf>
    <xf numFmtId="0" fontId="3" fillId="0" borderId="3" xfId="27" applyFont="1" applyFill="1" applyBorder="1" applyAlignment="1">
      <alignment horizontal="right"/>
    </xf>
    <xf numFmtId="10" fontId="3" fillId="0" borderId="3" xfId="14" applyNumberFormat="1" applyFont="1" applyFill="1" applyBorder="1" applyAlignment="1">
      <alignment horizontal="right" wrapText="1"/>
    </xf>
    <xf numFmtId="170" fontId="3" fillId="0" borderId="3" xfId="27" applyNumberFormat="1" applyFont="1" applyFill="1" applyBorder="1" applyAlignment="1">
      <alignment horizontal="center"/>
    </xf>
    <xf numFmtId="0" fontId="3" fillId="3" borderId="3" xfId="33" applyFont="1" applyFill="1" applyBorder="1" applyAlignment="1">
      <alignment horizontal="right" vertical="top" wrapText="1"/>
    </xf>
    <xf numFmtId="10" fontId="3" fillId="3" borderId="3" xfId="14" applyNumberFormat="1" applyFont="1" applyFill="1" applyBorder="1" applyAlignment="1">
      <alignment vertical="center"/>
    </xf>
    <xf numFmtId="4" fontId="3" fillId="3" borderId="3" xfId="33" applyNumberFormat="1" applyFont="1" applyFill="1" applyBorder="1" applyAlignment="1">
      <alignment horizontal="center" vertical="center"/>
    </xf>
    <xf numFmtId="10" fontId="3" fillId="3" borderId="3" xfId="14" applyNumberFormat="1" applyFont="1" applyFill="1" applyBorder="1" applyAlignment="1">
      <alignment vertical="top"/>
    </xf>
    <xf numFmtId="4" fontId="3" fillId="3" borderId="3" xfId="33" applyNumberFormat="1" applyFont="1" applyFill="1" applyBorder="1" applyAlignment="1">
      <alignment horizontal="center" vertical="top"/>
    </xf>
    <xf numFmtId="0" fontId="6" fillId="6" borderId="5" xfId="0" applyFont="1" applyFill="1" applyBorder="1" applyAlignment="1">
      <alignment horizontal="right"/>
    </xf>
    <xf numFmtId="0" fontId="4" fillId="6" borderId="3" xfId="0" applyFont="1" applyFill="1" applyBorder="1" applyAlignment="1"/>
    <xf numFmtId="0" fontId="4" fillId="6" borderId="5" xfId="0" applyFont="1" applyFill="1" applyBorder="1" applyAlignment="1"/>
    <xf numFmtId="39" fontId="3" fillId="3" borderId="3" xfId="0" applyNumberFormat="1" applyFont="1" applyFill="1" applyBorder="1" applyAlignment="1" applyProtection="1">
      <alignment horizontal="right" vertical="top" wrapText="1"/>
      <protection locked="0"/>
    </xf>
    <xf numFmtId="4" fontId="3" fillId="6" borderId="3" xfId="0" applyNumberFormat="1" applyFont="1" applyFill="1" applyBorder="1" applyAlignment="1">
      <alignment horizontal="right" vertical="top" wrapText="1"/>
    </xf>
    <xf numFmtId="0" fontId="3" fillId="6" borderId="3" xfId="0" applyFont="1" applyFill="1" applyBorder="1" applyAlignment="1">
      <alignment horizontal="right" vertical="top" wrapText="1"/>
    </xf>
    <xf numFmtId="0" fontId="4" fillId="6" borderId="1" xfId="0" applyFont="1" applyFill="1" applyBorder="1" applyAlignment="1">
      <alignment horizontal="center" vertical="center"/>
    </xf>
    <xf numFmtId="4" fontId="4" fillId="6" borderId="1" xfId="0" applyNumberFormat="1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4" fontId="3" fillId="3" borderId="3" xfId="7" applyNumberFormat="1" applyFont="1" applyFill="1" applyBorder="1" applyAlignment="1" applyProtection="1">
      <alignment horizontal="right" wrapText="1"/>
    </xf>
    <xf numFmtId="4" fontId="3" fillId="3" borderId="3" xfId="0" applyNumberFormat="1" applyFont="1" applyFill="1" applyBorder="1" applyAlignment="1">
      <alignment horizontal="center"/>
    </xf>
    <xf numFmtId="4" fontId="3" fillId="3" borderId="3" xfId="7" applyNumberFormat="1" applyFont="1" applyFill="1" applyBorder="1" applyAlignment="1" applyProtection="1">
      <alignment horizontal="right" wrapText="1"/>
      <protection locked="0"/>
    </xf>
    <xf numFmtId="0" fontId="3" fillId="3" borderId="3" xfId="0" applyNumberFormat="1" applyFont="1" applyFill="1" applyBorder="1" applyAlignment="1">
      <alignment wrapText="1"/>
    </xf>
    <xf numFmtId="2" fontId="3" fillId="3" borderId="0" xfId="0" applyNumberFormat="1" applyFont="1" applyFill="1" applyBorder="1" applyAlignment="1">
      <alignment horizontal="right"/>
    </xf>
    <xf numFmtId="166" fontId="5" fillId="0" borderId="0" xfId="0" applyNumberFormat="1" applyFont="1" applyBorder="1" applyAlignment="1">
      <alignment horizontal="left"/>
    </xf>
    <xf numFmtId="4" fontId="3" fillId="0" borderId="0" xfId="0" applyNumberFormat="1" applyFont="1" applyBorder="1"/>
    <xf numFmtId="49" fontId="3" fillId="3" borderId="4" xfId="2" applyNumberFormat="1" applyFont="1" applyFill="1" applyBorder="1" applyAlignment="1">
      <alignment horizontal="left" vertical="center" wrapText="1"/>
    </xf>
    <xf numFmtId="43" fontId="3" fillId="3" borderId="0" xfId="0" applyNumberFormat="1" applyFont="1" applyFill="1" applyBorder="1"/>
    <xf numFmtId="0" fontId="3" fillId="0" borderId="0" xfId="0" applyFont="1" applyFill="1" applyBorder="1"/>
    <xf numFmtId="2" fontId="3" fillId="3" borderId="3" xfId="0" applyNumberFormat="1" applyFont="1" applyFill="1" applyBorder="1" applyAlignment="1">
      <alignment horizontal="right" vertical="top"/>
    </xf>
    <xf numFmtId="2" fontId="3" fillId="3" borderId="4" xfId="0" applyNumberFormat="1" applyFont="1" applyFill="1" applyBorder="1" applyAlignment="1">
      <alignment horizontal="right"/>
    </xf>
    <xf numFmtId="0" fontId="10" fillId="3" borderId="3" xfId="0" applyFont="1" applyFill="1" applyBorder="1" applyAlignment="1" applyProtection="1">
      <alignment horizontal="right" vertical="top"/>
    </xf>
    <xf numFmtId="49" fontId="10" fillId="3" borderId="3" xfId="2" applyNumberFormat="1" applyFont="1" applyFill="1" applyBorder="1" applyAlignment="1" applyProtection="1">
      <alignment horizontal="left" vertical="center" wrapText="1"/>
    </xf>
    <xf numFmtId="4" fontId="10" fillId="3" borderId="3" xfId="0" applyNumberFormat="1" applyFont="1" applyFill="1" applyBorder="1" applyAlignment="1" applyProtection="1">
      <alignment horizontal="right"/>
    </xf>
    <xf numFmtId="2" fontId="10" fillId="3" borderId="3" xfId="0" applyNumberFormat="1" applyFont="1" applyFill="1" applyBorder="1" applyAlignment="1" applyProtection="1">
      <alignment horizontal="center"/>
    </xf>
    <xf numFmtId="4" fontId="3" fillId="3" borderId="3" xfId="0" applyNumberFormat="1" applyFont="1" applyFill="1" applyBorder="1" applyAlignment="1" applyProtection="1">
      <alignment horizontal="right"/>
      <protection locked="0"/>
    </xf>
    <xf numFmtId="165" fontId="3" fillId="3" borderId="3" xfId="36" applyFont="1" applyFill="1" applyBorder="1" applyAlignment="1" applyProtection="1">
      <alignment horizontal="right" wrapText="1"/>
      <protection locked="0"/>
    </xf>
    <xf numFmtId="0" fontId="6" fillId="3" borderId="3" xfId="16" applyFont="1" applyFill="1" applyBorder="1"/>
    <xf numFmtId="165" fontId="3" fillId="5" borderId="3" xfId="1" applyFont="1" applyFill="1" applyBorder="1" applyAlignment="1">
      <alignment horizontal="right" wrapText="1"/>
    </xf>
    <xf numFmtId="165" fontId="3" fillId="5" borderId="3" xfId="1" applyFont="1" applyFill="1" applyBorder="1" applyAlignment="1">
      <alignment horizontal="center" wrapText="1"/>
    </xf>
    <xf numFmtId="0" fontId="3" fillId="3" borderId="3" xfId="16" applyFill="1" applyBorder="1"/>
    <xf numFmtId="0" fontId="6" fillId="3" borderId="3" xfId="16" applyFont="1" applyFill="1" applyBorder="1" applyAlignment="1">
      <alignment vertical="top"/>
    </xf>
    <xf numFmtId="0" fontId="6" fillId="3" borderId="3" xfId="0" applyFont="1" applyFill="1" applyBorder="1" applyAlignment="1">
      <alignment wrapText="1"/>
    </xf>
    <xf numFmtId="165" fontId="6" fillId="3" borderId="3" xfId="1" applyFont="1" applyFill="1" applyBorder="1" applyAlignment="1">
      <alignment wrapText="1"/>
    </xf>
    <xf numFmtId="165" fontId="6" fillId="3" borderId="3" xfId="1" applyFont="1" applyFill="1" applyBorder="1" applyAlignment="1">
      <alignment horizontal="center" wrapText="1"/>
    </xf>
    <xf numFmtId="0" fontId="3" fillId="3" borderId="3" xfId="16" applyFill="1" applyBorder="1" applyAlignment="1">
      <alignment horizontal="right"/>
    </xf>
    <xf numFmtId="165" fontId="6" fillId="3" borderId="3" xfId="1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right" vertical="top" wrapText="1"/>
    </xf>
    <xf numFmtId="4" fontId="3" fillId="8" borderId="3" xfId="0" applyNumberFormat="1" applyFont="1" applyFill="1" applyBorder="1" applyAlignment="1">
      <alignment horizontal="center" wrapText="1"/>
    </xf>
    <xf numFmtId="4" fontId="3" fillId="5" borderId="3" xfId="1" applyNumberFormat="1" applyFont="1" applyFill="1" applyBorder="1" applyAlignment="1">
      <alignment horizontal="right" wrapText="1"/>
    </xf>
    <xf numFmtId="4" fontId="6" fillId="3" borderId="3" xfId="1" applyNumberFormat="1" applyFont="1" applyFill="1" applyBorder="1" applyAlignment="1">
      <alignment horizontal="right" vertical="top" wrapText="1"/>
    </xf>
    <xf numFmtId="43" fontId="3" fillId="0" borderId="0" xfId="0" applyNumberFormat="1" applyFont="1" applyBorder="1"/>
    <xf numFmtId="37" fontId="6" fillId="3" borderId="3" xfId="28" applyNumberFormat="1" applyFont="1" applyFill="1" applyBorder="1" applyAlignment="1">
      <alignment horizontal="right" vertical="top" wrapText="1"/>
    </xf>
    <xf numFmtId="165" fontId="3" fillId="5" borderId="3" xfId="1" applyFont="1" applyFill="1" applyBorder="1" applyAlignment="1" applyProtection="1">
      <alignment horizontal="right" wrapText="1"/>
      <protection locked="0"/>
    </xf>
    <xf numFmtId="43" fontId="3" fillId="0" borderId="0" xfId="0" applyNumberFormat="1" applyFont="1"/>
    <xf numFmtId="4" fontId="3" fillId="0" borderId="0" xfId="1" applyNumberFormat="1" applyFont="1"/>
    <xf numFmtId="0" fontId="3" fillId="3" borderId="5" xfId="0" applyFont="1" applyFill="1" applyBorder="1" applyAlignment="1">
      <alignment horizontal="right" vertical="top"/>
    </xf>
    <xf numFmtId="0" fontId="3" fillId="3" borderId="6" xfId="0" applyFont="1" applyFill="1" applyBorder="1" applyAlignment="1"/>
    <xf numFmtId="4" fontId="3" fillId="3" borderId="6" xfId="0" applyNumberFormat="1" applyFont="1" applyFill="1" applyBorder="1" applyAlignment="1">
      <alignment horizontal="right"/>
    </xf>
    <xf numFmtId="0" fontId="3" fillId="3" borderId="5" xfId="0" applyFont="1" applyFill="1" applyBorder="1" applyAlignment="1" applyProtection="1">
      <alignment horizontal="center"/>
    </xf>
    <xf numFmtId="49" fontId="3" fillId="3" borderId="6" xfId="2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top"/>
    </xf>
    <xf numFmtId="165" fontId="3" fillId="3" borderId="3" xfId="1" applyFont="1" applyFill="1" applyBorder="1" applyAlignment="1" applyProtection="1">
      <alignment horizontal="right" wrapText="1"/>
      <protection locked="0"/>
    </xf>
    <xf numFmtId="43" fontId="3" fillId="3" borderId="3" xfId="15" applyFont="1" applyFill="1" applyBorder="1" applyAlignment="1" applyProtection="1">
      <alignment horizontal="right" vertical="top" wrapText="1"/>
      <protection locked="0"/>
    </xf>
    <xf numFmtId="43" fontId="3" fillId="3" borderId="3" xfId="15" applyFont="1" applyFill="1" applyBorder="1" applyAlignment="1" applyProtection="1">
      <alignment horizontal="right" wrapText="1"/>
      <protection locked="0"/>
    </xf>
    <xf numFmtId="167" fontId="3" fillId="3" borderId="3" xfId="0" applyNumberFormat="1" applyFont="1" applyFill="1" applyBorder="1" applyAlignment="1" applyProtection="1">
      <alignment horizontal="right"/>
      <protection locked="0"/>
    </xf>
    <xf numFmtId="4" fontId="3" fillId="3" borderId="3" xfId="0" applyNumberFormat="1" applyFont="1" applyFill="1" applyBorder="1" applyAlignment="1" applyProtection="1">
      <alignment horizontal="right" vertical="top" wrapText="1"/>
      <protection locked="0"/>
    </xf>
    <xf numFmtId="4" fontId="3" fillId="3" borderId="0" xfId="0" applyNumberFormat="1" applyFont="1" applyFill="1" applyBorder="1" applyProtection="1">
      <protection locked="0"/>
    </xf>
    <xf numFmtId="4" fontId="3" fillId="3" borderId="3" xfId="3" applyNumberFormat="1" applyFont="1" applyFill="1" applyBorder="1" applyAlignment="1" applyProtection="1">
      <alignment horizontal="right"/>
      <protection locked="0"/>
    </xf>
    <xf numFmtId="4" fontId="3" fillId="3" borderId="5" xfId="3" applyNumberFormat="1" applyFont="1" applyFill="1" applyBorder="1" applyAlignment="1" applyProtection="1">
      <alignment horizontal="right"/>
      <protection locked="0"/>
    </xf>
    <xf numFmtId="165" fontId="3" fillId="3" borderId="5" xfId="1" applyFont="1" applyFill="1" applyBorder="1" applyAlignment="1" applyProtection="1">
      <alignment horizontal="right" wrapText="1"/>
      <protection locked="0"/>
    </xf>
    <xf numFmtId="171" fontId="3" fillId="3" borderId="3" xfId="16" applyNumberFormat="1" applyFont="1" applyFill="1" applyBorder="1" applyAlignment="1" applyProtection="1">
      <alignment horizontal="right" vertical="top" wrapText="1"/>
      <protection locked="0"/>
    </xf>
    <xf numFmtId="43" fontId="3" fillId="3" borderId="3" xfId="15" applyFont="1" applyFill="1" applyBorder="1" applyAlignment="1" applyProtection="1">
      <alignment horizontal="right" vertical="center" wrapText="1"/>
      <protection locked="0"/>
    </xf>
    <xf numFmtId="165" fontId="3" fillId="3" borderId="3" xfId="1" applyFont="1" applyFill="1" applyBorder="1" applyAlignment="1" applyProtection="1">
      <alignment horizontal="right" vertical="center" wrapText="1"/>
      <protection locked="0"/>
    </xf>
    <xf numFmtId="4" fontId="3" fillId="7" borderId="3" xfId="3" applyNumberFormat="1" applyFont="1" applyFill="1" applyBorder="1" applyAlignment="1" applyProtection="1">
      <alignment horizontal="right"/>
      <protection locked="0"/>
    </xf>
    <xf numFmtId="165" fontId="6" fillId="6" borderId="3" xfId="1" applyFont="1" applyFill="1" applyBorder="1" applyAlignment="1" applyProtection="1">
      <alignment horizontal="right" wrapText="1"/>
      <protection locked="0"/>
    </xf>
    <xf numFmtId="4" fontId="3" fillId="5" borderId="3" xfId="3" applyNumberFormat="1" applyFont="1" applyFill="1" applyBorder="1" applyAlignment="1" applyProtection="1">
      <alignment horizontal="right"/>
      <protection locked="0"/>
    </xf>
    <xf numFmtId="165" fontId="6" fillId="3" borderId="3" xfId="1" applyFont="1" applyFill="1" applyBorder="1" applyAlignment="1" applyProtection="1">
      <alignment wrapText="1"/>
      <protection locked="0"/>
    </xf>
    <xf numFmtId="4" fontId="3" fillId="3" borderId="3" xfId="0" applyNumberFormat="1" applyFont="1" applyFill="1" applyBorder="1" applyAlignment="1" applyProtection="1">
      <alignment wrapText="1"/>
      <protection locked="0"/>
    </xf>
    <xf numFmtId="4" fontId="3" fillId="8" borderId="3" xfId="0" applyNumberFormat="1" applyFont="1" applyFill="1" applyBorder="1" applyAlignment="1" applyProtection="1">
      <alignment wrapText="1"/>
      <protection locked="0"/>
    </xf>
    <xf numFmtId="4" fontId="3" fillId="3" borderId="3" xfId="0" applyNumberFormat="1" applyFont="1" applyFill="1" applyBorder="1" applyProtection="1">
      <protection locked="0"/>
    </xf>
    <xf numFmtId="165" fontId="6" fillId="3" borderId="3" xfId="1" applyFont="1" applyFill="1" applyBorder="1" applyAlignment="1" applyProtection="1">
      <alignment horizontal="right" vertical="top" wrapText="1"/>
      <protection locked="0"/>
    </xf>
    <xf numFmtId="4" fontId="3" fillId="3" borderId="3" xfId="29" applyNumberFormat="1" applyFont="1" applyFill="1" applyBorder="1" applyAlignment="1" applyProtection="1">
      <alignment horizontal="right" vertical="top" wrapText="1"/>
      <protection locked="0"/>
    </xf>
    <xf numFmtId="4" fontId="3" fillId="3" borderId="3" xfId="24" applyNumberFormat="1" applyFont="1" applyFill="1" applyBorder="1" applyAlignment="1" applyProtection="1">
      <alignment horizontal="right" vertical="top" wrapText="1"/>
      <protection locked="0"/>
    </xf>
    <xf numFmtId="170" fontId="3" fillId="3" borderId="3" xfId="0" applyNumberFormat="1" applyFont="1" applyFill="1" applyBorder="1" applyAlignment="1" applyProtection="1">
      <alignment horizontal="right" wrapText="1"/>
      <protection locked="0"/>
    </xf>
    <xf numFmtId="39" fontId="3" fillId="3" borderId="3" xfId="0" applyNumberFormat="1" applyFont="1" applyFill="1" applyBorder="1" applyAlignment="1" applyProtection="1">
      <alignment horizontal="right" wrapText="1"/>
      <protection locked="0"/>
    </xf>
    <xf numFmtId="4" fontId="3" fillId="3" borderId="3" xfId="0" applyNumberFormat="1" applyFont="1" applyFill="1" applyBorder="1" applyAlignment="1" applyProtection="1">
      <alignment horizontal="right" wrapText="1"/>
      <protection locked="0"/>
    </xf>
    <xf numFmtId="4" fontId="3" fillId="6" borderId="3" xfId="0" applyNumberFormat="1" applyFont="1" applyFill="1" applyBorder="1" applyAlignment="1" applyProtection="1">
      <alignment horizontal="right" vertical="top" wrapText="1"/>
      <protection locked="0"/>
    </xf>
    <xf numFmtId="0" fontId="4" fillId="3" borderId="3" xfId="0" applyFont="1" applyFill="1" applyBorder="1" applyAlignment="1" applyProtection="1">
      <protection locked="0"/>
    </xf>
    <xf numFmtId="4" fontId="4" fillId="3" borderId="3" xfId="0" applyNumberFormat="1" applyFont="1" applyFill="1" applyBorder="1" applyAlignment="1" applyProtection="1">
      <protection locked="0"/>
    </xf>
    <xf numFmtId="4" fontId="3" fillId="6" borderId="5" xfId="0" applyNumberFormat="1" applyFont="1" applyFill="1" applyBorder="1" applyAlignment="1" applyProtection="1">
      <alignment vertical="top"/>
      <protection locked="0"/>
    </xf>
    <xf numFmtId="0" fontId="4" fillId="6" borderId="2" xfId="0" applyFont="1" applyFill="1" applyBorder="1" applyAlignment="1" applyProtection="1">
      <protection locked="0"/>
    </xf>
    <xf numFmtId="4" fontId="4" fillId="6" borderId="2" xfId="0" applyNumberFormat="1" applyFont="1" applyFill="1" applyBorder="1" applyAlignment="1" applyProtection="1">
      <protection locked="0"/>
    </xf>
    <xf numFmtId="4" fontId="5" fillId="2" borderId="3" xfId="0" applyNumberFormat="1" applyFont="1" applyFill="1" applyBorder="1" applyProtection="1">
      <protection locked="0"/>
    </xf>
    <xf numFmtId="0" fontId="5" fillId="2" borderId="3" xfId="0" applyFont="1" applyFill="1" applyBorder="1" applyAlignment="1" applyProtection="1">
      <alignment horizontal="center" vertical="top"/>
      <protection locked="0"/>
    </xf>
    <xf numFmtId="4" fontId="4" fillId="2" borderId="3" xfId="0" applyNumberFormat="1" applyFont="1" applyFill="1" applyBorder="1" applyProtection="1">
      <protection locked="0"/>
    </xf>
    <xf numFmtId="165" fontId="3" fillId="0" borderId="3" xfId="6" applyFont="1" applyFill="1" applyBorder="1" applyAlignment="1" applyProtection="1">
      <alignment horizontal="center"/>
      <protection locked="0"/>
    </xf>
    <xf numFmtId="169" fontId="3" fillId="3" borderId="3" xfId="31" applyFont="1" applyFill="1" applyBorder="1" applyAlignment="1" applyProtection="1">
      <alignment vertical="center"/>
      <protection locked="0"/>
    </xf>
    <xf numFmtId="169" fontId="3" fillId="3" borderId="3" xfId="31" applyFont="1" applyFill="1" applyBorder="1" applyAlignment="1" applyProtection="1">
      <alignment vertical="top"/>
      <protection locked="0"/>
    </xf>
    <xf numFmtId="4" fontId="4" fillId="6" borderId="3" xfId="0" applyNumberFormat="1" applyFont="1" applyFill="1" applyBorder="1" applyProtection="1">
      <protection locked="0"/>
    </xf>
    <xf numFmtId="4" fontId="4" fillId="6" borderId="3" xfId="0" applyNumberFormat="1" applyFont="1" applyFill="1" applyBorder="1" applyAlignment="1" applyProtection="1">
      <alignment horizontal="right" vertical="top" wrapText="1"/>
      <protection locked="0"/>
    </xf>
    <xf numFmtId="0" fontId="4" fillId="2" borderId="3" xfId="0" applyFont="1" applyFill="1" applyBorder="1" applyAlignment="1" applyProtection="1">
      <alignment horizontal="center" vertical="top"/>
      <protection locked="0"/>
    </xf>
    <xf numFmtId="4" fontId="3" fillId="6" borderId="5" xfId="0" applyNumberFormat="1" applyFont="1" applyFill="1" applyBorder="1" applyProtection="1">
      <protection locked="0"/>
    </xf>
    <xf numFmtId="165" fontId="6" fillId="6" borderId="5" xfId="6" applyFont="1" applyFill="1" applyBorder="1" applyAlignment="1" applyProtection="1">
      <alignment horizontal="right" wrapText="1"/>
      <protection locked="0"/>
    </xf>
    <xf numFmtId="0" fontId="2" fillId="0" borderId="0" xfId="0" applyFont="1"/>
    <xf numFmtId="165" fontId="2" fillId="0" borderId="0" xfId="1" applyFont="1" applyBorder="1"/>
    <xf numFmtId="0" fontId="2" fillId="0" borderId="0" xfId="0" applyFont="1" applyBorder="1"/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vertical="top"/>
    </xf>
    <xf numFmtId="4" fontId="2" fillId="3" borderId="3" xfId="0" applyNumberFormat="1" applyFont="1" applyFill="1" applyBorder="1" applyAlignment="1" applyProtection="1">
      <alignment horizontal="right"/>
      <protection locked="0"/>
    </xf>
    <xf numFmtId="0" fontId="2" fillId="3" borderId="3" xfId="16" applyFont="1" applyFill="1" applyBorder="1" applyAlignment="1">
      <alignment horizontal="center"/>
    </xf>
    <xf numFmtId="0" fontId="2" fillId="3" borderId="3" xfId="16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right"/>
    </xf>
    <xf numFmtId="49" fontId="3" fillId="3" borderId="2" xfId="2" applyNumberFormat="1" applyFont="1" applyFill="1" applyBorder="1" applyAlignment="1">
      <alignment horizontal="left" vertical="center" wrapText="1"/>
    </xf>
    <xf numFmtId="4" fontId="3" fillId="3" borderId="2" xfId="0" applyNumberFormat="1" applyFont="1" applyFill="1" applyBorder="1" applyAlignment="1">
      <alignment horizontal="right"/>
    </xf>
    <xf numFmtId="2" fontId="3" fillId="3" borderId="2" xfId="0" applyNumberFormat="1" applyFont="1" applyFill="1" applyBorder="1" applyAlignment="1">
      <alignment horizontal="center"/>
    </xf>
    <xf numFmtId="4" fontId="3" fillId="3" borderId="2" xfId="0" applyNumberFormat="1" applyFont="1" applyFill="1" applyBorder="1" applyAlignment="1" applyProtection="1">
      <alignment horizontal="right"/>
      <protection locked="0"/>
    </xf>
    <xf numFmtId="165" fontId="3" fillId="3" borderId="2" xfId="1" applyFont="1" applyFill="1" applyBorder="1" applyAlignment="1" applyProtection="1">
      <alignment horizontal="right" wrapText="1"/>
      <protection locked="0"/>
    </xf>
    <xf numFmtId="0" fontId="2" fillId="3" borderId="3" xfId="0" applyNumberFormat="1" applyFont="1" applyFill="1" applyBorder="1" applyAlignment="1">
      <alignment wrapText="1"/>
    </xf>
    <xf numFmtId="0" fontId="2" fillId="3" borderId="3" xfId="16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3" xfId="17" applyFont="1" applyFill="1" applyBorder="1" applyAlignment="1">
      <alignment horizontal="left" vertical="top" wrapText="1"/>
    </xf>
    <xf numFmtId="49" fontId="2" fillId="3" borderId="3" xfId="2" applyNumberFormat="1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wrapText="1"/>
    </xf>
    <xf numFmtId="0" fontId="2" fillId="3" borderId="4" xfId="0" applyFont="1" applyFill="1" applyBorder="1" applyAlignment="1"/>
    <xf numFmtId="0" fontId="2" fillId="3" borderId="3" xfId="0" applyNumberFormat="1" applyFont="1" applyFill="1" applyBorder="1" applyAlignment="1">
      <alignment horizontal="left" vertical="top" wrapText="1"/>
    </xf>
    <xf numFmtId="0" fontId="2" fillId="3" borderId="4" xfId="0" applyNumberFormat="1" applyFont="1" applyFill="1" applyBorder="1" applyAlignment="1">
      <alignment horizontal="left" vertical="top" wrapText="1"/>
    </xf>
    <xf numFmtId="0" fontId="2" fillId="3" borderId="3" xfId="19" applyFont="1" applyFill="1" applyBorder="1" applyAlignment="1">
      <alignment horizontal="left" vertical="top" wrapText="1"/>
    </xf>
    <xf numFmtId="39" fontId="2" fillId="3" borderId="3" xfId="22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horizontal="right" vertical="top" wrapText="1"/>
    </xf>
    <xf numFmtId="0" fontId="2" fillId="0" borderId="3" xfId="6" applyNumberFormat="1" applyFont="1" applyFill="1" applyBorder="1" applyAlignment="1">
      <alignment horizontal="right" vertical="top" wrapText="1"/>
    </xf>
  </cellXfs>
  <cellStyles count="44">
    <cellStyle name="Comma 3" xfId="21"/>
    <cellStyle name="Comma_ANALISIS EL PUERTO" xfId="9"/>
    <cellStyle name="Millares" xfId="1" builtinId="3"/>
    <cellStyle name="Millares 10" xfId="15"/>
    <cellStyle name="Millares 10 2" xfId="36"/>
    <cellStyle name="Millares 11" xfId="6"/>
    <cellStyle name="Millares 14" xfId="38"/>
    <cellStyle name="Millares 15 2" xfId="40"/>
    <cellStyle name="Millares 2" xfId="5"/>
    <cellStyle name="Millares 2 2" xfId="32"/>
    <cellStyle name="Millares 2 2 2" xfId="31"/>
    <cellStyle name="Millares 3" xfId="30"/>
    <cellStyle name="Millares 3 3" xfId="3"/>
    <cellStyle name="Millares 4" xfId="24"/>
    <cellStyle name="Millares 4 2" xfId="34"/>
    <cellStyle name="Millares 4 2 2" xfId="43"/>
    <cellStyle name="Millares 5" xfId="4"/>
    <cellStyle name="Millares 5 3" xfId="7"/>
    <cellStyle name="Millares 6 2" xfId="29"/>
    <cellStyle name="Millares 7 2 2" xfId="11"/>
    <cellStyle name="Moneda 3 2" xfId="41"/>
    <cellStyle name="Normal" xfId="0" builtinId="0"/>
    <cellStyle name="Normal 10" xfId="10"/>
    <cellStyle name="Normal 10 2 2" xfId="12"/>
    <cellStyle name="Normal 10 3" xfId="39"/>
    <cellStyle name="Normal 13 2" xfId="16"/>
    <cellStyle name="Normal 18" xfId="27"/>
    <cellStyle name="Normal 19" xfId="42"/>
    <cellStyle name="Normal 2" xfId="23"/>
    <cellStyle name="Normal 2 2 2" xfId="19"/>
    <cellStyle name="Normal 2 3" xfId="8"/>
    <cellStyle name="Normal 2 3 2" xfId="13"/>
    <cellStyle name="Normal 2_ANALISIS REC 3" xfId="18"/>
    <cellStyle name="Normal 20" xfId="37"/>
    <cellStyle name="Normal 3" xfId="35"/>
    <cellStyle name="Normal 5" xfId="25"/>
    <cellStyle name="Normal 9" xfId="20"/>
    <cellStyle name="Normal_50-09 EXTENSION LINEA LA CUARENTA Y CABUYA 2" xfId="22"/>
    <cellStyle name="Normal_502-01 alcantarillado sanitario academia de entrenamiento policial de hatilloparte b" xfId="17"/>
    <cellStyle name="Normal_Hoja1" xfId="2"/>
    <cellStyle name="Normal_Presupuesto" xfId="28"/>
    <cellStyle name="Normal_Presupuesto Terminaciones Edificio Mantenimiento Nave I " xfId="33"/>
    <cellStyle name="Normal_rec 2 al 98-05 terminacion ac. la cueva de cevicos 2da. etapa ac. mult. guanabano- cruce de maguaca parte b y guanabano como ext. al ac. la cueva de cevico 1" xfId="26"/>
    <cellStyle name="Porcentaje" xfId="1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14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15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18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19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22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23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24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25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26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27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29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30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31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33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34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35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36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37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39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40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42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43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44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45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46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47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48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49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50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51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52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53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54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55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56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57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59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60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61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62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63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64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65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66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67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68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69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70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71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72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73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74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75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76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77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78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79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80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81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82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204</xdr:row>
      <xdr:rowOff>0</xdr:rowOff>
    </xdr:from>
    <xdr:to>
      <xdr:col>1</xdr:col>
      <xdr:colOff>1476375</xdr:colOff>
      <xdr:row>204</xdr:row>
      <xdr:rowOff>57150</xdr:rowOff>
    </xdr:to>
    <xdr:sp macro="" textlink="">
      <xdr:nvSpPr>
        <xdr:cNvPr id="83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86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87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88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89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90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91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92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93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94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95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96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97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98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99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100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101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102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103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104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105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106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107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108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109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110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111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112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113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114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115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116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117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118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119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120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121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122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123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124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125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126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127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128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129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130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131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132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133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134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135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136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137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138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139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140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141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142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143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144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145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146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147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148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149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150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151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152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153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154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155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156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178</xdr:row>
      <xdr:rowOff>0</xdr:rowOff>
    </xdr:from>
    <xdr:to>
      <xdr:col>1</xdr:col>
      <xdr:colOff>1304925</xdr:colOff>
      <xdr:row>179</xdr:row>
      <xdr:rowOff>0</xdr:rowOff>
    </xdr:to>
    <xdr:sp macro="" textlink="">
      <xdr:nvSpPr>
        <xdr:cNvPr id="157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158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159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160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161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162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163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164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165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166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167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168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169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170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171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172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173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174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175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176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177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178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179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180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181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182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183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184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185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186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187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188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189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190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191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192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193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194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195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196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197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198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199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200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201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202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203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204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205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206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207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208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209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210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211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212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213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214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215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216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217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218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219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220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221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222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223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224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225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226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227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228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1304925</xdr:colOff>
      <xdr:row>180</xdr:row>
      <xdr:rowOff>161925</xdr:rowOff>
    </xdr:to>
    <xdr:sp macro="" textlink="">
      <xdr:nvSpPr>
        <xdr:cNvPr id="229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proyecto01\FORTUNA%20(E)\backup\DATOS\Zona4-B\Monte%20Plata\Ac.%20Las%20Guazumas%20Parte%20A-ING.%20INOCENCIO%20GUZMAN%20PEREZ\CUB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S%20GUARANAS%20FINAL2\Documents%20and%20Settings\dell2\Escritorio\Mis%20documentos\presupuestos%202006\85-06%20Reh.%20y%20Ampl.%20Ac.%20Imbert%20(2da.%20alternativa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MIS%20DOCUMENTOS\PROYECTO%20TERMINACION%20SOFTBALL%20COJPD\PRESUPUESTO%20MODIFICADO\PRESUPUESTO_FEDOSA_14NOV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alisis\LOMA%20DE%20CABRERA\PROYECTO\IMBERT_PEAD_21abr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CUB02"/>
      <sheetName val="Módulo1"/>
    </sheetNames>
    <sheetDataSet>
      <sheetData sheetId="0"/>
      <sheetData sheetId="1">
        <row r="1">
          <cell r="U1" t="str">
            <v>/OFHYQQ~</v>
          </cell>
          <cell r="W1" t="str">
            <v>/OFHYQQ~</v>
          </cell>
        </row>
        <row r="2">
          <cell r="U2" t="str">
            <v>/PBA15..N96~</v>
          </cell>
          <cell r="W2" t="str">
            <v>/PBA15..N96~</v>
          </cell>
        </row>
        <row r="3">
          <cell r="U3" t="str">
            <v>HTA1..N14~</v>
          </cell>
          <cell r="W3" t="str">
            <v>HTA1..N14~</v>
          </cell>
        </row>
        <row r="4">
          <cell r="U4" t="str">
            <v>LH{ESC}FECHA DE IMP.@|PAG. -#-~Q</v>
          </cell>
          <cell r="W4" t="str">
            <v>LH{ESC}FECHA DE IMP.@|PAG. -#-~Q</v>
          </cell>
        </row>
        <row r="5">
          <cell r="U5" t="str">
            <v>AA</v>
          </cell>
          <cell r="W5" t="str">
            <v>AA</v>
          </cell>
        </row>
        <row r="6">
          <cell r="S6" t="str">
            <v>{goto}G15~</v>
          </cell>
          <cell r="U6" t="str">
            <v>C2~</v>
          </cell>
          <cell r="W6" t="str">
            <v>C1~</v>
          </cell>
        </row>
        <row r="7">
          <cell r="U7" t="str">
            <v>S</v>
          </cell>
          <cell r="W7" t="str">
            <v>S</v>
          </cell>
        </row>
        <row r="8">
          <cell r="U8" t="str">
            <v>Q</v>
          </cell>
          <cell r="W8" t="str">
            <v>Q</v>
          </cell>
        </row>
        <row r="11">
          <cell r="U11" t="str">
            <v>/PBA98..N132~</v>
          </cell>
          <cell r="W11" t="str">
            <v>/PBA98..N132~</v>
          </cell>
        </row>
        <row r="12">
          <cell r="U12" t="str">
            <v>HTA1..M11~</v>
          </cell>
          <cell r="W12" t="str">
            <v>HTA1..M11~</v>
          </cell>
        </row>
        <row r="13">
          <cell r="U13" t="str">
            <v>LH{ESC}FECHA DE IMP.@|PAG. -5-~Q</v>
          </cell>
          <cell r="W13" t="str">
            <v>LH{ESC}FECHA DE IMP.@|PAG. -5-~Q</v>
          </cell>
        </row>
        <row r="14">
          <cell r="U14" t="str">
            <v>AA</v>
          </cell>
          <cell r="W14" t="str">
            <v>AF</v>
          </cell>
        </row>
        <row r="15">
          <cell r="U15" t="str">
            <v>C2~</v>
          </cell>
          <cell r="W15" t="str">
            <v>AA</v>
          </cell>
        </row>
        <row r="16">
          <cell r="U16" t="str">
            <v>S</v>
          </cell>
          <cell r="W16" t="str">
            <v>C1~</v>
          </cell>
        </row>
        <row r="17">
          <cell r="U17" t="str">
            <v>Q</v>
          </cell>
          <cell r="W17" t="str">
            <v>S</v>
          </cell>
        </row>
        <row r="18">
          <cell r="W18" t="str">
            <v>AF</v>
          </cell>
        </row>
        <row r="244">
          <cell r="W244" t="str">
            <v>Q</v>
          </cell>
        </row>
        <row r="378">
          <cell r="S378" t="str">
            <v>ING. LEANDRO JIMENEZ</v>
          </cell>
          <cell r="U378" t="str">
            <v>ARQ. ESTHER REYES</v>
          </cell>
        </row>
        <row r="379">
          <cell r="S379" t="str">
            <v>ING. MANUEL FELIZ</v>
          </cell>
          <cell r="U379" t="str">
            <v>ING. JOSELINE ACOSTA</v>
          </cell>
        </row>
        <row r="380">
          <cell r="S380" t="str">
            <v>ING. PEDRO MENDOZA REGALADO</v>
          </cell>
          <cell r="U380" t="str">
            <v>ING. EMILIANO MARTINEZ</v>
          </cell>
        </row>
        <row r="381">
          <cell r="S381" t="str">
            <v>ING. IGNACIO SORIANO III-B</v>
          </cell>
          <cell r="U381" t="str">
            <v>AUX. ING. YDELKY AMARANTE</v>
          </cell>
        </row>
        <row r="382">
          <cell r="S382" t="str">
            <v>ING. JUAN RAMON CRUZ</v>
          </cell>
          <cell r="U382" t="str">
            <v>ING. AMELIA SILVERIO</v>
          </cell>
        </row>
        <row r="383">
          <cell r="S383" t="str">
            <v>ING. JESUS DANIEL</v>
          </cell>
          <cell r="U383" t="str">
            <v>ING. MINERVA CABRERA</v>
          </cell>
        </row>
        <row r="384">
          <cell r="S384" t="str">
            <v>ING. LUIS RAMIREZ</v>
          </cell>
          <cell r="U384" t="str">
            <v>ARQ. IRIS CUETO</v>
          </cell>
        </row>
        <row r="385">
          <cell r="S385" t="str">
            <v>ING. GUILLERMO JIMENEZ</v>
          </cell>
          <cell r="U385" t="str">
            <v>ING. ZAIDA MAURICIO</v>
          </cell>
        </row>
        <row r="386">
          <cell r="S386" t="str">
            <v>ING. RAMON CRUZ</v>
          </cell>
          <cell r="U386" t="str">
            <v>ING. FELIX PEREZ</v>
          </cell>
        </row>
        <row r="387">
          <cell r="S387" t="str">
            <v>ING. PEDRO  MARTE</v>
          </cell>
          <cell r="U387" t="str">
            <v>ING. MARCOS PANIAGUA</v>
          </cell>
        </row>
        <row r="388">
          <cell r="S388" t="str">
            <v>ING. ROMAN RAMIREZ</v>
          </cell>
          <cell r="U388" t="str">
            <v>ING. DARWIN MEDOS</v>
          </cell>
        </row>
        <row r="389">
          <cell r="S389" t="str">
            <v>ING. VIRGILIO SANTANA</v>
          </cell>
          <cell r="U389" t="str">
            <v>ING. VILMA ALVAREZ</v>
          </cell>
        </row>
        <row r="390">
          <cell r="S390" t="str">
            <v>ING.  FEDERICO TERRERO</v>
          </cell>
          <cell r="U390" t="str">
            <v>ING. WENDYS NOVAS</v>
          </cell>
        </row>
        <row r="391">
          <cell r="S391" t="str">
            <v>ING. CIRIACO LOPEZ</v>
          </cell>
          <cell r="U391" t="str">
            <v>ING. KATHERYS CRUZ</v>
          </cell>
        </row>
      </sheetData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 refreshError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  <sheetDataSet>
      <sheetData sheetId="0"/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V228"/>
  <sheetViews>
    <sheetView showGridLines="0" showZeros="0" tabSelected="1" view="pageBreakPreview" zoomScaleNormal="100" zoomScaleSheetLayoutView="100" workbookViewId="0">
      <selection activeCell="E14" sqref="E14"/>
    </sheetView>
  </sheetViews>
  <sheetFormatPr baseColWidth="10" defaultColWidth="9.140625" defaultRowHeight="12.75" x14ac:dyDescent="0.2"/>
  <cols>
    <col min="1" max="1" width="8" style="5" customWidth="1"/>
    <col min="2" max="2" width="53.28515625" style="5" customWidth="1"/>
    <col min="3" max="3" width="11.140625" style="5" customWidth="1"/>
    <col min="4" max="4" width="9.42578125" style="5" customWidth="1"/>
    <col min="5" max="5" width="12.5703125" style="71" customWidth="1"/>
    <col min="6" max="6" width="16" style="71" customWidth="1"/>
    <col min="7" max="7" width="16.140625" style="72" customWidth="1"/>
    <col min="8" max="8" width="16.5703125" style="5" customWidth="1"/>
    <col min="9" max="9" width="12.85546875" style="5" bestFit="1" customWidth="1"/>
    <col min="10" max="10" width="9.140625" style="5"/>
    <col min="11" max="11" width="15.42578125" style="5" bestFit="1" customWidth="1"/>
    <col min="12" max="12" width="9.140625" style="5"/>
    <col min="13" max="13" width="11.5703125" style="5" bestFit="1" customWidth="1"/>
    <col min="14" max="16384" width="9.140625" style="5"/>
  </cols>
  <sheetData>
    <row r="1" spans="1:48" customFormat="1" x14ac:dyDescent="0.2">
      <c r="A1" s="2"/>
      <c r="B1" s="2"/>
      <c r="C1" s="2"/>
      <c r="D1" s="2"/>
      <c r="E1" s="3"/>
      <c r="F1" s="3"/>
      <c r="G1" s="1"/>
      <c r="K1" s="237">
        <f t="shared" ref="K1:K3" si="0">+E1*C1</f>
        <v>0</v>
      </c>
    </row>
    <row r="2" spans="1:48" customFormat="1" ht="15" customHeight="1" x14ac:dyDescent="0.2">
      <c r="A2" s="240" t="s">
        <v>102</v>
      </c>
      <c r="B2" s="240"/>
      <c r="C2" s="240"/>
      <c r="D2" s="240"/>
      <c r="E2" s="240"/>
      <c r="F2" s="240"/>
      <c r="G2" s="1"/>
      <c r="K2" s="237">
        <f t="shared" si="0"/>
        <v>0</v>
      </c>
    </row>
    <row r="3" spans="1:48" s="237" customFormat="1" ht="18" customHeight="1" x14ac:dyDescent="0.2">
      <c r="A3" s="241" t="s">
        <v>117</v>
      </c>
      <c r="B3" s="241"/>
      <c r="C3" s="241"/>
      <c r="D3" s="241"/>
      <c r="E3" s="241"/>
      <c r="F3" s="241"/>
      <c r="G3" s="4"/>
      <c r="K3" s="237">
        <f t="shared" si="0"/>
        <v>0</v>
      </c>
    </row>
    <row r="4" spans="1:48" s="237" customFormat="1" ht="19.5" customHeight="1" x14ac:dyDescent="0.2">
      <c r="A4" s="194" t="s">
        <v>118</v>
      </c>
      <c r="B4" s="6"/>
      <c r="C4" s="7" t="s">
        <v>0</v>
      </c>
      <c r="D4" s="8" t="s">
        <v>1</v>
      </c>
      <c r="E4" s="9"/>
      <c r="F4" s="9"/>
      <c r="G4" s="238"/>
      <c r="H4" s="239"/>
      <c r="I4" s="239"/>
      <c r="J4" s="239"/>
      <c r="L4" s="239"/>
      <c r="M4" s="239"/>
      <c r="N4" s="239"/>
      <c r="O4" s="239"/>
    </row>
    <row r="5" spans="1:48" s="13" customFormat="1" ht="15.75" customHeight="1" x14ac:dyDescent="0.2">
      <c r="A5" s="147" t="s">
        <v>2</v>
      </c>
      <c r="B5" s="147" t="s">
        <v>3</v>
      </c>
      <c r="C5" s="148" t="s">
        <v>4</v>
      </c>
      <c r="D5" s="148" t="s">
        <v>5</v>
      </c>
      <c r="E5" s="148" t="s">
        <v>6</v>
      </c>
      <c r="F5" s="148" t="s">
        <v>7</v>
      </c>
      <c r="G5" s="11"/>
      <c r="H5" s="12"/>
      <c r="I5" s="12"/>
      <c r="J5" s="12"/>
      <c r="K5" s="5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</row>
    <row r="6" spans="1:48" s="16" customFormat="1" ht="12.75" customHeight="1" x14ac:dyDescent="0.2">
      <c r="A6" s="90"/>
      <c r="B6" s="91"/>
      <c r="C6" s="92"/>
      <c r="D6" s="93"/>
      <c r="E6" s="92"/>
      <c r="F6" s="92"/>
      <c r="G6" s="14"/>
      <c r="H6" s="15"/>
      <c r="I6" s="15"/>
      <c r="J6" s="15"/>
      <c r="K6" s="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s="16" customFormat="1" ht="25.5" x14ac:dyDescent="0.2">
      <c r="A7" s="17" t="s">
        <v>8</v>
      </c>
      <c r="B7" s="18" t="s">
        <v>119</v>
      </c>
      <c r="C7" s="19"/>
      <c r="D7" s="20"/>
      <c r="E7" s="168"/>
      <c r="F7" s="195"/>
      <c r="G7" s="14"/>
      <c r="H7" s="15"/>
      <c r="I7" s="15"/>
      <c r="J7" s="15"/>
      <c r="K7" s="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</row>
    <row r="8" spans="1:48" s="16" customFormat="1" x14ac:dyDescent="0.2">
      <c r="A8" s="22"/>
      <c r="B8" s="18"/>
      <c r="C8" s="19"/>
      <c r="D8" s="20"/>
      <c r="E8" s="168"/>
      <c r="F8" s="195"/>
      <c r="G8" s="14"/>
      <c r="H8" s="15"/>
      <c r="I8" s="15"/>
      <c r="J8" s="15"/>
      <c r="K8" s="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</row>
    <row r="9" spans="1:48" s="16" customFormat="1" ht="12.75" customHeight="1" x14ac:dyDescent="0.2">
      <c r="A9" s="22">
        <v>1</v>
      </c>
      <c r="B9" s="94" t="s">
        <v>31</v>
      </c>
      <c r="C9" s="21">
        <v>654.05999999999995</v>
      </c>
      <c r="D9" s="20" t="s">
        <v>9</v>
      </c>
      <c r="E9" s="168"/>
      <c r="F9" s="195">
        <f>+C9*E9</f>
        <v>0</v>
      </c>
      <c r="G9" s="14"/>
      <c r="H9" s="15"/>
      <c r="I9" s="15"/>
      <c r="J9" s="15"/>
      <c r="K9" s="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</row>
    <row r="10" spans="1:48" s="16" customFormat="1" ht="12.75" customHeight="1" x14ac:dyDescent="0.2">
      <c r="A10" s="22"/>
      <c r="B10" s="94"/>
      <c r="C10" s="21"/>
      <c r="D10" s="20"/>
      <c r="E10" s="168"/>
      <c r="F10" s="195"/>
      <c r="G10" s="14"/>
      <c r="H10" s="15"/>
      <c r="I10" s="15"/>
      <c r="J10" s="15"/>
      <c r="K10" s="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</row>
    <row r="11" spans="1:48" s="16" customFormat="1" ht="12.75" customHeight="1" x14ac:dyDescent="0.2">
      <c r="A11" s="95">
        <v>2</v>
      </c>
      <c r="B11" s="96" t="s">
        <v>120</v>
      </c>
      <c r="C11" s="75"/>
      <c r="D11" s="97"/>
      <c r="E11" s="196"/>
      <c r="F11" s="195"/>
      <c r="G11" s="14"/>
      <c r="H11" s="15"/>
      <c r="I11" s="15"/>
      <c r="J11" s="15"/>
      <c r="K11" s="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</row>
    <row r="12" spans="1:48" s="16" customFormat="1" ht="25.5" x14ac:dyDescent="0.2">
      <c r="A12" s="98">
        <v>2.1</v>
      </c>
      <c r="B12" s="99" t="s">
        <v>47</v>
      </c>
      <c r="C12" s="83">
        <v>654.05999999999995</v>
      </c>
      <c r="D12" s="101" t="s">
        <v>9</v>
      </c>
      <c r="E12" s="197"/>
      <c r="F12" s="195">
        <f t="shared" ref="F12:F54" si="1">+C12*E12</f>
        <v>0</v>
      </c>
      <c r="G12" s="14"/>
      <c r="H12" s="15"/>
      <c r="I12" s="15"/>
      <c r="J12" s="15"/>
      <c r="K12" s="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</row>
    <row r="13" spans="1:48" s="16" customFormat="1" ht="12.75" customHeight="1" x14ac:dyDescent="0.2">
      <c r="A13" s="98">
        <v>2.2000000000000002</v>
      </c>
      <c r="B13" s="99" t="s">
        <v>26</v>
      </c>
      <c r="C13" s="83">
        <v>490.55</v>
      </c>
      <c r="D13" s="243" t="s">
        <v>103</v>
      </c>
      <c r="E13" s="197"/>
      <c r="F13" s="195">
        <f t="shared" si="1"/>
        <v>0</v>
      </c>
      <c r="G13" s="14"/>
      <c r="H13" s="15"/>
      <c r="I13" s="15"/>
      <c r="J13" s="15"/>
      <c r="K13" s="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</row>
    <row r="14" spans="1:48" s="16" customFormat="1" ht="25.5" x14ac:dyDescent="0.25">
      <c r="A14" s="98">
        <v>2.2999999999999998</v>
      </c>
      <c r="B14" s="100" t="s">
        <v>30</v>
      </c>
      <c r="C14" s="83">
        <v>33.64</v>
      </c>
      <c r="D14" s="243" t="s">
        <v>104</v>
      </c>
      <c r="E14" s="197"/>
      <c r="F14" s="195">
        <f t="shared" si="1"/>
        <v>0</v>
      </c>
      <c r="G14" s="14"/>
      <c r="H14" s="15"/>
      <c r="I14" s="15"/>
      <c r="J14" s="15"/>
      <c r="K14" s="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</row>
    <row r="15" spans="1:48" s="16" customFormat="1" ht="12.75" customHeight="1" x14ac:dyDescent="0.2">
      <c r="A15" s="22"/>
      <c r="B15" s="94"/>
      <c r="C15" s="21"/>
      <c r="D15" s="20"/>
      <c r="E15" s="242"/>
      <c r="F15" s="195"/>
      <c r="G15" s="14"/>
      <c r="H15" s="15"/>
      <c r="I15" s="15"/>
      <c r="J15" s="15"/>
      <c r="K15" s="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</row>
    <row r="16" spans="1:48" s="16" customFormat="1" ht="12.75" customHeight="1" x14ac:dyDescent="0.2">
      <c r="A16" s="24">
        <v>3</v>
      </c>
      <c r="B16" s="18" t="s">
        <v>48</v>
      </c>
      <c r="C16" s="21"/>
      <c r="D16" s="102"/>
      <c r="E16" s="198"/>
      <c r="F16" s="195"/>
      <c r="G16" s="14"/>
      <c r="H16" s="15"/>
      <c r="I16" s="15"/>
      <c r="J16" s="15"/>
      <c r="K16" s="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</row>
    <row r="17" spans="1:48" s="16" customFormat="1" ht="25.5" x14ac:dyDescent="0.25">
      <c r="A17" s="84">
        <v>3.1</v>
      </c>
      <c r="B17" s="253" t="s">
        <v>121</v>
      </c>
      <c r="C17" s="87">
        <v>401.76</v>
      </c>
      <c r="D17" s="243" t="s">
        <v>104</v>
      </c>
      <c r="E17" s="199"/>
      <c r="F17" s="199">
        <f>ROUND(E17*C17,2)</f>
        <v>0</v>
      </c>
      <c r="G17" s="14"/>
      <c r="H17" s="15"/>
      <c r="I17" s="15"/>
      <c r="J17" s="15"/>
      <c r="K17" s="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</row>
    <row r="18" spans="1:48" s="16" customFormat="1" ht="12.75" customHeight="1" x14ac:dyDescent="0.25">
      <c r="A18" s="84">
        <v>3.2</v>
      </c>
      <c r="B18" s="253" t="s">
        <v>112</v>
      </c>
      <c r="C18" s="87">
        <v>172.99</v>
      </c>
      <c r="D18" s="243" t="s">
        <v>104</v>
      </c>
      <c r="E18" s="199"/>
      <c r="F18" s="199">
        <f t="shared" ref="F18:F22" si="2">ROUND(E18*C18,2)</f>
        <v>0</v>
      </c>
      <c r="G18" s="14"/>
      <c r="H18" s="15"/>
      <c r="I18" s="15"/>
      <c r="J18" s="15"/>
      <c r="K18" s="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</row>
    <row r="19" spans="1:48" s="16" customFormat="1" ht="15" x14ac:dyDescent="0.25">
      <c r="A19" s="84">
        <v>3.3</v>
      </c>
      <c r="B19" s="86" t="s">
        <v>49</v>
      </c>
      <c r="C19" s="87">
        <v>52.32</v>
      </c>
      <c r="D19" s="243" t="s">
        <v>104</v>
      </c>
      <c r="E19" s="199"/>
      <c r="F19" s="199">
        <f t="shared" si="2"/>
        <v>0</v>
      </c>
      <c r="G19" s="14"/>
      <c r="H19" s="15"/>
      <c r="I19" s="15"/>
      <c r="J19" s="67"/>
      <c r="K19" s="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</row>
    <row r="20" spans="1:48" s="16" customFormat="1" ht="25.5" x14ac:dyDescent="0.25">
      <c r="A20" s="84">
        <v>3.4</v>
      </c>
      <c r="B20" s="86" t="s">
        <v>100</v>
      </c>
      <c r="C20" s="87">
        <v>207.59</v>
      </c>
      <c r="D20" s="243" t="s">
        <v>104</v>
      </c>
      <c r="E20" s="199"/>
      <c r="F20" s="199">
        <f t="shared" si="2"/>
        <v>0</v>
      </c>
      <c r="G20" s="14"/>
      <c r="H20" s="15"/>
      <c r="I20" s="15"/>
      <c r="J20" s="15"/>
      <c r="K20" s="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</row>
    <row r="21" spans="1:48" s="16" customFormat="1" ht="25.5" x14ac:dyDescent="0.25">
      <c r="A21" s="84">
        <v>3.5</v>
      </c>
      <c r="B21" s="253" t="s">
        <v>122</v>
      </c>
      <c r="C21" s="87">
        <v>481.24</v>
      </c>
      <c r="D21" s="243" t="s">
        <v>104</v>
      </c>
      <c r="E21" s="199"/>
      <c r="F21" s="199">
        <f t="shared" si="2"/>
        <v>0</v>
      </c>
      <c r="G21" s="14"/>
      <c r="H21" s="15"/>
      <c r="I21" s="15"/>
      <c r="J21" s="15"/>
      <c r="K21" s="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</row>
    <row r="22" spans="1:48" s="16" customFormat="1" ht="26.25" x14ac:dyDescent="0.25">
      <c r="A22" s="84">
        <v>3.6</v>
      </c>
      <c r="B22" s="155" t="s">
        <v>51</v>
      </c>
      <c r="C22" s="87">
        <v>323.45999999999998</v>
      </c>
      <c r="D22" s="243" t="s">
        <v>104</v>
      </c>
      <c r="E22" s="199"/>
      <c r="F22" s="199">
        <f t="shared" si="2"/>
        <v>0</v>
      </c>
      <c r="G22" s="14"/>
      <c r="H22" s="15"/>
      <c r="I22" s="15"/>
      <c r="J22" s="15"/>
      <c r="K22" s="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</row>
    <row r="23" spans="1:48" s="16" customFormat="1" ht="12.75" customHeight="1" x14ac:dyDescent="0.2">
      <c r="A23" s="84"/>
      <c r="B23" s="155"/>
      <c r="C23" s="87"/>
      <c r="D23" s="88"/>
      <c r="E23" s="199"/>
      <c r="F23" s="199"/>
      <c r="G23" s="14"/>
      <c r="H23" s="15"/>
      <c r="I23" s="15"/>
      <c r="J23" s="15"/>
      <c r="K23" s="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</row>
    <row r="24" spans="1:48" s="16" customFormat="1" ht="12.75" customHeight="1" x14ac:dyDescent="0.2">
      <c r="A24" s="26">
        <v>4</v>
      </c>
      <c r="B24" s="18" t="s">
        <v>123</v>
      </c>
      <c r="C24" s="21"/>
      <c r="D24" s="20"/>
      <c r="E24" s="168"/>
      <c r="F24" s="195"/>
      <c r="G24" s="14"/>
      <c r="H24" s="15"/>
      <c r="I24" s="15"/>
      <c r="J24" s="15"/>
      <c r="K24" s="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</row>
    <row r="25" spans="1:48" s="16" customFormat="1" ht="12.75" customHeight="1" x14ac:dyDescent="0.2">
      <c r="A25" s="22">
        <v>4.0999999999999996</v>
      </c>
      <c r="B25" s="255" t="s">
        <v>124</v>
      </c>
      <c r="C25" s="21">
        <v>673.68</v>
      </c>
      <c r="D25" s="20" t="s">
        <v>9</v>
      </c>
      <c r="E25" s="200"/>
      <c r="F25" s="195">
        <f t="shared" si="1"/>
        <v>0</v>
      </c>
      <c r="G25" s="14"/>
      <c r="H25" s="67"/>
      <c r="I25" s="15"/>
      <c r="J25" s="15"/>
      <c r="K25" s="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</row>
    <row r="26" spans="1:48" s="16" customFormat="1" ht="12.75" customHeight="1" x14ac:dyDescent="0.2">
      <c r="A26" s="22"/>
      <c r="B26" s="23"/>
      <c r="C26" s="21"/>
      <c r="D26" s="20"/>
      <c r="E26" s="168"/>
      <c r="F26" s="195"/>
      <c r="G26" s="14"/>
      <c r="H26" s="15"/>
      <c r="I26" s="15"/>
      <c r="J26" s="15"/>
      <c r="K26" s="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</row>
    <row r="27" spans="1:48" s="16" customFormat="1" ht="12.75" customHeight="1" x14ac:dyDescent="0.2">
      <c r="A27" s="26">
        <v>5</v>
      </c>
      <c r="B27" s="27" t="s">
        <v>115</v>
      </c>
      <c r="C27" s="21"/>
      <c r="D27" s="20"/>
      <c r="E27" s="168"/>
      <c r="F27" s="195"/>
      <c r="G27" s="14"/>
      <c r="H27" s="15"/>
      <c r="I27" s="15"/>
      <c r="J27" s="15"/>
      <c r="K27" s="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</row>
    <row r="28" spans="1:48" s="16" customFormat="1" ht="12.75" customHeight="1" x14ac:dyDescent="0.2">
      <c r="A28" s="22">
        <v>5.0999999999999996</v>
      </c>
      <c r="B28" s="23" t="s">
        <v>32</v>
      </c>
      <c r="C28" s="21">
        <v>673.68</v>
      </c>
      <c r="D28" s="20" t="s">
        <v>9</v>
      </c>
      <c r="E28" s="168"/>
      <c r="F28" s="195">
        <f t="shared" si="1"/>
        <v>0</v>
      </c>
      <c r="G28" s="14"/>
      <c r="H28" s="15"/>
      <c r="I28" s="15"/>
      <c r="J28" s="15"/>
      <c r="K28" s="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</row>
    <row r="29" spans="1:48" s="16" customFormat="1" ht="12.75" customHeight="1" x14ac:dyDescent="0.2">
      <c r="A29" s="22"/>
      <c r="B29" s="23"/>
      <c r="C29" s="79"/>
      <c r="D29" s="20"/>
      <c r="E29" s="168"/>
      <c r="F29" s="195"/>
      <c r="G29" s="14"/>
      <c r="H29" s="15"/>
      <c r="I29" s="15"/>
      <c r="J29" s="160"/>
      <c r="K29" s="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</row>
    <row r="30" spans="1:48" s="16" customFormat="1" ht="12.75" customHeight="1" x14ac:dyDescent="0.2">
      <c r="A30" s="29">
        <v>6</v>
      </c>
      <c r="B30" s="30" t="s">
        <v>116</v>
      </c>
      <c r="C30" s="31"/>
      <c r="D30" s="32"/>
      <c r="E30" s="201"/>
      <c r="F30" s="195"/>
      <c r="G30" s="14"/>
      <c r="H30" s="15"/>
      <c r="I30" s="15"/>
      <c r="J30" s="15"/>
      <c r="K30" s="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</row>
    <row r="31" spans="1:48" s="16" customFormat="1" ht="12.75" customHeight="1" x14ac:dyDescent="0.2">
      <c r="A31" s="28">
        <v>6.1</v>
      </c>
      <c r="B31" s="33" t="s">
        <v>33</v>
      </c>
      <c r="C31" s="21">
        <v>673.68</v>
      </c>
      <c r="D31" s="34" t="s">
        <v>9</v>
      </c>
      <c r="E31" s="201"/>
      <c r="F31" s="195">
        <f t="shared" si="1"/>
        <v>0</v>
      </c>
      <c r="G31" s="14"/>
      <c r="H31" s="15"/>
      <c r="I31" s="15"/>
      <c r="J31" s="15"/>
      <c r="K31" s="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</row>
    <row r="32" spans="1:48" s="16" customFormat="1" ht="12.75" customHeight="1" x14ac:dyDescent="0.2">
      <c r="A32" s="28"/>
      <c r="B32" s="35"/>
      <c r="C32" s="105"/>
      <c r="D32" s="34"/>
      <c r="E32" s="201"/>
      <c r="F32" s="195"/>
      <c r="G32" s="14"/>
      <c r="H32" s="36"/>
      <c r="I32" s="15"/>
      <c r="J32" s="15"/>
      <c r="K32" s="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</row>
    <row r="33" spans="1:48" s="16" customFormat="1" ht="25.5" x14ac:dyDescent="0.2">
      <c r="A33" s="29">
        <v>7</v>
      </c>
      <c r="B33" s="18" t="s">
        <v>126</v>
      </c>
      <c r="C33" s="105"/>
      <c r="D33" s="34"/>
      <c r="E33" s="201"/>
      <c r="F33" s="195"/>
      <c r="G33" s="14"/>
      <c r="H33" s="36"/>
      <c r="I33" s="15"/>
      <c r="J33" s="15"/>
      <c r="K33" s="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</row>
    <row r="34" spans="1:48" s="16" customFormat="1" x14ac:dyDescent="0.2">
      <c r="A34" s="28">
        <v>7.1</v>
      </c>
      <c r="B34" s="256" t="s">
        <v>125</v>
      </c>
      <c r="C34" s="105">
        <v>1</v>
      </c>
      <c r="D34" s="34" t="s">
        <v>10</v>
      </c>
      <c r="E34" s="201"/>
      <c r="F34" s="195">
        <f t="shared" si="1"/>
        <v>0</v>
      </c>
      <c r="G34" s="14"/>
      <c r="H34" s="36"/>
      <c r="I34" s="15"/>
      <c r="J34" s="15"/>
      <c r="K34" s="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</row>
    <row r="35" spans="1:48" s="16" customFormat="1" x14ac:dyDescent="0.2">
      <c r="A35" s="28">
        <f>+A34+0.1</f>
        <v>7.2</v>
      </c>
      <c r="B35" s="256" t="s">
        <v>127</v>
      </c>
      <c r="C35" s="105">
        <v>1</v>
      </c>
      <c r="D35" s="34" t="s">
        <v>10</v>
      </c>
      <c r="E35" s="201"/>
      <c r="F35" s="195">
        <f t="shared" si="1"/>
        <v>0</v>
      </c>
      <c r="G35" s="14"/>
      <c r="H35" s="36"/>
      <c r="I35" s="15"/>
      <c r="J35" s="15"/>
      <c r="K35" s="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</row>
    <row r="36" spans="1:48" s="16" customFormat="1" x14ac:dyDescent="0.2">
      <c r="A36" s="28">
        <f t="shared" ref="A36:A39" si="3">+A35+0.1</f>
        <v>7.3</v>
      </c>
      <c r="B36" s="256" t="s">
        <v>128</v>
      </c>
      <c r="C36" s="105">
        <v>2</v>
      </c>
      <c r="D36" s="34" t="s">
        <v>10</v>
      </c>
      <c r="E36" s="201"/>
      <c r="F36" s="195">
        <f t="shared" si="1"/>
        <v>0</v>
      </c>
      <c r="G36" s="14"/>
      <c r="H36" s="36"/>
      <c r="I36" s="15"/>
      <c r="J36" s="15"/>
      <c r="K36" s="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</row>
    <row r="37" spans="1:48" s="16" customFormat="1" ht="12.75" customHeight="1" x14ac:dyDescent="0.2">
      <c r="A37" s="28">
        <f t="shared" si="3"/>
        <v>7.4</v>
      </c>
      <c r="B37" s="257" t="s">
        <v>129</v>
      </c>
      <c r="C37" s="105">
        <v>5</v>
      </c>
      <c r="D37" s="34" t="s">
        <v>10</v>
      </c>
      <c r="E37" s="201"/>
      <c r="F37" s="195">
        <f t="shared" si="1"/>
        <v>0</v>
      </c>
      <c r="G37" s="14"/>
      <c r="H37" s="36"/>
      <c r="I37" s="15"/>
      <c r="J37" s="15"/>
      <c r="K37" s="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</row>
    <row r="38" spans="1:48" s="16" customFormat="1" ht="12.75" customHeight="1" x14ac:dyDescent="0.2">
      <c r="A38" s="28">
        <f t="shared" si="3"/>
        <v>7.5</v>
      </c>
      <c r="B38" s="257" t="s">
        <v>130</v>
      </c>
      <c r="C38" s="105">
        <v>2</v>
      </c>
      <c r="D38" s="34" t="s">
        <v>10</v>
      </c>
      <c r="E38" s="201"/>
      <c r="F38" s="195">
        <f t="shared" si="1"/>
        <v>0</v>
      </c>
      <c r="G38" s="14"/>
      <c r="H38" s="36"/>
      <c r="I38" s="15"/>
      <c r="J38" s="15"/>
      <c r="K38" s="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</row>
    <row r="39" spans="1:48" s="16" customFormat="1" ht="12.75" customHeight="1" x14ac:dyDescent="0.2">
      <c r="A39" s="28">
        <f t="shared" si="3"/>
        <v>7.6</v>
      </c>
      <c r="B39" s="257" t="s">
        <v>131</v>
      </c>
      <c r="C39" s="105">
        <v>1</v>
      </c>
      <c r="D39" s="34" t="s">
        <v>10</v>
      </c>
      <c r="E39" s="201"/>
      <c r="F39" s="195">
        <f t="shared" si="1"/>
        <v>0</v>
      </c>
      <c r="G39" s="14"/>
      <c r="H39" s="36"/>
      <c r="I39" s="15"/>
      <c r="J39" s="15"/>
      <c r="K39" s="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</row>
    <row r="40" spans="1:48" s="16" customFormat="1" ht="12.75" customHeight="1" x14ac:dyDescent="0.2">
      <c r="A40" s="28"/>
      <c r="B40" s="35"/>
      <c r="C40" s="105"/>
      <c r="D40" s="34"/>
      <c r="E40" s="201"/>
      <c r="F40" s="195"/>
      <c r="G40" s="14"/>
      <c r="H40" s="36"/>
      <c r="I40" s="15"/>
      <c r="J40" s="15"/>
      <c r="K40" s="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</row>
    <row r="41" spans="1:48" s="16" customFormat="1" ht="12.75" customHeight="1" x14ac:dyDescent="0.2">
      <c r="A41" s="29">
        <v>8</v>
      </c>
      <c r="B41" s="18" t="s">
        <v>132</v>
      </c>
      <c r="C41" s="79"/>
      <c r="D41" s="20"/>
      <c r="E41" s="168"/>
      <c r="F41" s="195"/>
      <c r="G41" s="14"/>
      <c r="H41" s="36"/>
      <c r="I41" s="15"/>
      <c r="J41" s="15"/>
      <c r="K41" s="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</row>
    <row r="42" spans="1:48" s="16" customFormat="1" ht="51" x14ac:dyDescent="0.2">
      <c r="A42" s="28">
        <v>8.1</v>
      </c>
      <c r="B42" s="258" t="s">
        <v>133</v>
      </c>
      <c r="C42" s="79">
        <v>1</v>
      </c>
      <c r="D42" s="20" t="s">
        <v>10</v>
      </c>
      <c r="E42" s="168"/>
      <c r="F42" s="195">
        <f>+C42*E42</f>
        <v>0</v>
      </c>
      <c r="G42" s="14"/>
      <c r="H42" s="36"/>
      <c r="I42" s="15"/>
      <c r="J42" s="15"/>
      <c r="K42" s="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</row>
    <row r="43" spans="1:48" s="16" customFormat="1" x14ac:dyDescent="0.2">
      <c r="A43" s="28">
        <v>8.1999999999999993</v>
      </c>
      <c r="B43" s="259" t="s">
        <v>134</v>
      </c>
      <c r="C43" s="163">
        <v>1</v>
      </c>
      <c r="D43" s="20" t="s">
        <v>10</v>
      </c>
      <c r="E43" s="168"/>
      <c r="F43" s="195">
        <f t="shared" ref="F43:F47" si="4">+C43*E43</f>
        <v>0</v>
      </c>
      <c r="G43" s="14"/>
      <c r="H43" s="36"/>
      <c r="I43" s="15"/>
      <c r="J43" s="15"/>
      <c r="K43" s="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</row>
    <row r="44" spans="1:48" s="16" customFormat="1" ht="12.75" customHeight="1" x14ac:dyDescent="0.2">
      <c r="A44" s="189"/>
      <c r="B44" s="190"/>
      <c r="C44" s="191"/>
      <c r="D44" s="192"/>
      <c r="E44" s="202"/>
      <c r="F44" s="203"/>
      <c r="G44" s="14"/>
      <c r="H44" s="36"/>
      <c r="I44" s="15"/>
      <c r="J44" s="15"/>
      <c r="K44" s="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</row>
    <row r="45" spans="1:48" s="16" customFormat="1" ht="12.75" customHeight="1" x14ac:dyDescent="0.2">
      <c r="A45" s="106">
        <v>9</v>
      </c>
      <c r="B45" s="107" t="s">
        <v>29</v>
      </c>
      <c r="C45" s="108"/>
      <c r="D45" s="109"/>
      <c r="E45" s="204"/>
      <c r="F45" s="195"/>
      <c r="G45" s="14"/>
      <c r="H45" s="36"/>
      <c r="I45" s="15"/>
      <c r="J45" s="15"/>
      <c r="K45" s="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</row>
    <row r="46" spans="1:48" s="16" customFormat="1" ht="12.75" customHeight="1" x14ac:dyDescent="0.25">
      <c r="A46" s="110">
        <v>9.1</v>
      </c>
      <c r="B46" s="252" t="s">
        <v>135</v>
      </c>
      <c r="C46" s="83">
        <v>98.11</v>
      </c>
      <c r="D46" s="243" t="s">
        <v>104</v>
      </c>
      <c r="E46" s="197"/>
      <c r="F46" s="195">
        <f t="shared" si="4"/>
        <v>0</v>
      </c>
      <c r="G46" s="14"/>
      <c r="H46" s="36"/>
      <c r="I46" s="15"/>
      <c r="J46" s="15"/>
      <c r="K46" s="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</row>
    <row r="47" spans="1:48" s="16" customFormat="1" ht="25.5" x14ac:dyDescent="0.25">
      <c r="A47" s="98">
        <f>+A46+0.1</f>
        <v>9.1999999999999993</v>
      </c>
      <c r="B47" s="252" t="s">
        <v>136</v>
      </c>
      <c r="C47" s="83">
        <v>117.73</v>
      </c>
      <c r="D47" s="243" t="s">
        <v>104</v>
      </c>
      <c r="E47" s="197"/>
      <c r="F47" s="195">
        <f t="shared" si="4"/>
        <v>0</v>
      </c>
      <c r="G47" s="14"/>
      <c r="H47" s="36"/>
      <c r="I47" s="15"/>
      <c r="J47" s="15"/>
      <c r="K47" s="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</row>
    <row r="48" spans="1:48" s="16" customFormat="1" ht="15" x14ac:dyDescent="0.25">
      <c r="A48" s="98">
        <f t="shared" ref="A48:A54" si="5">+A47+0.1</f>
        <v>9.3000000000000007</v>
      </c>
      <c r="B48" s="99" t="s">
        <v>99</v>
      </c>
      <c r="C48" s="83">
        <v>117.73</v>
      </c>
      <c r="D48" s="243" t="s">
        <v>104</v>
      </c>
      <c r="E48" s="197"/>
      <c r="F48" s="195">
        <f t="shared" si="1"/>
        <v>0</v>
      </c>
      <c r="G48" s="14"/>
      <c r="H48" s="36"/>
      <c r="I48" s="15"/>
      <c r="J48" s="15"/>
      <c r="K48" s="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</row>
    <row r="49" spans="1:48" s="16" customFormat="1" ht="25.5" x14ac:dyDescent="0.25">
      <c r="A49" s="98">
        <f t="shared" si="5"/>
        <v>9.4</v>
      </c>
      <c r="B49" s="252" t="s">
        <v>137</v>
      </c>
      <c r="C49" s="103">
        <v>111.84</v>
      </c>
      <c r="D49" s="243" t="s">
        <v>104</v>
      </c>
      <c r="E49" s="205"/>
      <c r="F49" s="206">
        <f t="shared" si="1"/>
        <v>0</v>
      </c>
      <c r="G49" s="14"/>
      <c r="H49" s="36"/>
      <c r="I49" s="15"/>
      <c r="J49" s="15"/>
      <c r="K49" s="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</row>
    <row r="50" spans="1:48" s="16" customFormat="1" ht="15" x14ac:dyDescent="0.25">
      <c r="A50" s="98">
        <f t="shared" si="5"/>
        <v>9.5</v>
      </c>
      <c r="B50" s="99" t="s">
        <v>27</v>
      </c>
      <c r="C50" s="83">
        <v>490.55</v>
      </c>
      <c r="D50" s="243" t="s">
        <v>105</v>
      </c>
      <c r="E50" s="116"/>
      <c r="F50" s="195">
        <f t="shared" si="1"/>
        <v>0</v>
      </c>
      <c r="G50" s="14"/>
      <c r="H50" s="36"/>
      <c r="I50" s="15"/>
      <c r="J50" s="15"/>
      <c r="K50" s="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</row>
    <row r="51" spans="1:48" s="16" customFormat="1" ht="15" x14ac:dyDescent="0.25">
      <c r="A51" s="98">
        <f t="shared" si="5"/>
        <v>9.6</v>
      </c>
      <c r="B51" s="252" t="s">
        <v>138</v>
      </c>
      <c r="C51" s="83">
        <v>490.55</v>
      </c>
      <c r="D51" s="243" t="s">
        <v>105</v>
      </c>
      <c r="E51" s="116"/>
      <c r="F51" s="195">
        <f t="shared" si="1"/>
        <v>0</v>
      </c>
      <c r="G51" s="14"/>
      <c r="H51" s="36"/>
      <c r="I51" s="15"/>
      <c r="J51" s="15"/>
      <c r="K51" s="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</row>
    <row r="52" spans="1:48" s="16" customFormat="1" ht="15" x14ac:dyDescent="0.25">
      <c r="A52" s="98">
        <f t="shared" si="5"/>
        <v>9.6999999999999993</v>
      </c>
      <c r="B52" s="252" t="s">
        <v>139</v>
      </c>
      <c r="C52" s="83">
        <v>32.4</v>
      </c>
      <c r="D52" s="243" t="s">
        <v>104</v>
      </c>
      <c r="E52" s="197"/>
      <c r="F52" s="195">
        <f t="shared" si="1"/>
        <v>0</v>
      </c>
      <c r="G52" s="14"/>
      <c r="H52" s="15"/>
      <c r="I52" s="15"/>
      <c r="J52" s="15"/>
      <c r="K52" s="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</row>
    <row r="53" spans="1:48" s="16" customFormat="1" ht="15" x14ac:dyDescent="0.25">
      <c r="A53" s="98">
        <f t="shared" si="5"/>
        <v>9.8000000000000007</v>
      </c>
      <c r="B53" s="252" t="s">
        <v>140</v>
      </c>
      <c r="C53" s="83">
        <v>32.4</v>
      </c>
      <c r="D53" s="243" t="s">
        <v>104</v>
      </c>
      <c r="E53" s="197"/>
      <c r="F53" s="195">
        <f t="shared" si="1"/>
        <v>0</v>
      </c>
      <c r="G53" s="14"/>
      <c r="H53" s="15"/>
      <c r="I53" s="15"/>
      <c r="J53" s="15"/>
      <c r="K53" s="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</row>
    <row r="54" spans="1:48" s="16" customFormat="1" ht="12.75" customHeight="1" x14ac:dyDescent="0.2">
      <c r="A54" s="98">
        <f t="shared" si="5"/>
        <v>9.9</v>
      </c>
      <c r="B54" s="99" t="s">
        <v>101</v>
      </c>
      <c r="C54" s="83">
        <v>648</v>
      </c>
      <c r="D54" s="244" t="s">
        <v>106</v>
      </c>
      <c r="E54" s="197"/>
      <c r="F54" s="195">
        <f t="shared" si="1"/>
        <v>0</v>
      </c>
      <c r="G54" s="14"/>
      <c r="H54" s="15"/>
      <c r="I54" s="15"/>
      <c r="J54" s="15"/>
      <c r="K54" s="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</row>
    <row r="55" spans="1:48" s="16" customFormat="1" ht="12.75" customHeight="1" x14ac:dyDescent="0.2">
      <c r="A55" s="110"/>
      <c r="B55" s="99"/>
      <c r="C55" s="75"/>
      <c r="D55" s="111"/>
      <c r="E55" s="196"/>
      <c r="F55" s="195"/>
      <c r="G55" s="14"/>
      <c r="H55" s="15"/>
      <c r="I55" s="15"/>
      <c r="J55" s="15"/>
      <c r="K55" s="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</row>
    <row r="56" spans="1:48" s="16" customFormat="1" ht="63.75" x14ac:dyDescent="0.2">
      <c r="A56" s="131" t="s">
        <v>97</v>
      </c>
      <c r="B56" s="260" t="s">
        <v>141</v>
      </c>
      <c r="C56" s="171">
        <v>654.05999999999995</v>
      </c>
      <c r="D56" s="172" t="s">
        <v>9</v>
      </c>
      <c r="E56" s="186"/>
      <c r="F56" s="195">
        <f t="shared" ref="F56:F57" si="6">ROUND(C56*E56,2)</f>
        <v>0</v>
      </c>
      <c r="G56" s="14"/>
      <c r="H56" s="15"/>
      <c r="I56" s="15"/>
      <c r="J56" s="15"/>
      <c r="K56" s="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</row>
    <row r="57" spans="1:48" s="16" customFormat="1" ht="38.25" x14ac:dyDescent="0.2">
      <c r="A57" s="131" t="s">
        <v>98</v>
      </c>
      <c r="B57" s="261" t="s">
        <v>142</v>
      </c>
      <c r="C57" s="171">
        <v>654.05999999999995</v>
      </c>
      <c r="D57" s="172" t="s">
        <v>9</v>
      </c>
      <c r="E57" s="186"/>
      <c r="F57" s="195">
        <f t="shared" si="6"/>
        <v>0</v>
      </c>
      <c r="G57" s="14"/>
      <c r="H57" s="15"/>
      <c r="I57" s="15"/>
      <c r="J57" s="15"/>
      <c r="K57" s="187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</row>
    <row r="58" spans="1:48" s="16" customFormat="1" ht="12.75" customHeight="1" x14ac:dyDescent="0.2">
      <c r="A58" s="76"/>
      <c r="B58" s="77" t="s">
        <v>38</v>
      </c>
      <c r="C58" s="80"/>
      <c r="D58" s="78"/>
      <c r="E58" s="207"/>
      <c r="F58" s="208">
        <f>SUM(F9:F57)</f>
        <v>0</v>
      </c>
      <c r="G58" s="14"/>
      <c r="H58" s="15"/>
      <c r="I58" s="15"/>
      <c r="J58" s="15"/>
      <c r="K58" s="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</row>
    <row r="59" spans="1:48" s="16" customFormat="1" ht="12.75" customHeight="1" x14ac:dyDescent="0.2">
      <c r="A59" s="28"/>
      <c r="B59" s="33"/>
      <c r="C59" s="21"/>
      <c r="D59" s="34"/>
      <c r="E59" s="209"/>
      <c r="F59" s="195"/>
      <c r="G59" s="14"/>
      <c r="H59" s="15"/>
      <c r="I59" s="15"/>
      <c r="J59" s="15"/>
      <c r="K59" s="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</row>
    <row r="60" spans="1:48" x14ac:dyDescent="0.2">
      <c r="A60" s="17" t="s">
        <v>88</v>
      </c>
      <c r="B60" s="18" t="s">
        <v>113</v>
      </c>
      <c r="C60" s="79"/>
      <c r="D60" s="20"/>
      <c r="E60" s="168"/>
      <c r="F60" s="195"/>
      <c r="G60" s="14"/>
      <c r="H60" s="10"/>
      <c r="I60" s="15"/>
      <c r="J60" s="15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</row>
    <row r="61" spans="1:48" x14ac:dyDescent="0.2">
      <c r="A61" s="22"/>
      <c r="B61" s="18"/>
      <c r="C61" s="79"/>
      <c r="D61" s="20"/>
      <c r="E61" s="168"/>
      <c r="F61" s="195"/>
      <c r="G61" s="14"/>
      <c r="H61" s="10"/>
      <c r="I61" s="15"/>
      <c r="J61" s="15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1:48" x14ac:dyDescent="0.2">
      <c r="A62" s="22">
        <v>1</v>
      </c>
      <c r="B62" s="94" t="s">
        <v>31</v>
      </c>
      <c r="C62" s="21">
        <v>13969.9</v>
      </c>
      <c r="D62" s="20" t="s">
        <v>9</v>
      </c>
      <c r="E62" s="168"/>
      <c r="F62" s="195">
        <f>+C62*E62</f>
        <v>0</v>
      </c>
      <c r="G62" s="14"/>
      <c r="H62" s="10"/>
      <c r="I62" s="15"/>
      <c r="J62" s="15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1:48" x14ac:dyDescent="0.2">
      <c r="A63" s="22"/>
      <c r="B63" s="18"/>
      <c r="C63" s="21"/>
      <c r="D63" s="20"/>
      <c r="E63" s="168"/>
      <c r="F63" s="195"/>
      <c r="G63" s="14"/>
      <c r="H63" s="10"/>
      <c r="I63" s="15"/>
      <c r="J63" s="15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1:48" ht="25.5" x14ac:dyDescent="0.2">
      <c r="A64" s="95">
        <v>2</v>
      </c>
      <c r="B64" s="96" t="s">
        <v>109</v>
      </c>
      <c r="C64" s="75"/>
      <c r="D64" s="97"/>
      <c r="E64" s="196"/>
      <c r="F64" s="196"/>
      <c r="G64" s="14"/>
      <c r="H64" s="10"/>
      <c r="I64" s="15"/>
      <c r="J64" s="15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1:21" ht="25.5" x14ac:dyDescent="0.2">
      <c r="A65" s="98">
        <v>2.1</v>
      </c>
      <c r="B65" s="99" t="s">
        <v>47</v>
      </c>
      <c r="C65" s="75">
        <v>1600</v>
      </c>
      <c r="D65" s="97" t="s">
        <v>9</v>
      </c>
      <c r="E65" s="196"/>
      <c r="F65" s="196">
        <f>ROUND(C65*E65,2)</f>
        <v>0</v>
      </c>
      <c r="G65" s="14"/>
      <c r="H65" s="10"/>
      <c r="I65" s="15"/>
      <c r="J65" s="15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  <row r="66" spans="1:21" ht="15" x14ac:dyDescent="0.25">
      <c r="A66" s="98">
        <v>2.2000000000000002</v>
      </c>
      <c r="B66" s="252" t="s">
        <v>110</v>
      </c>
      <c r="C66" s="75">
        <v>1120</v>
      </c>
      <c r="D66" s="243" t="s">
        <v>105</v>
      </c>
      <c r="E66" s="196"/>
      <c r="F66" s="196">
        <f>ROUND(C66*E66,2)</f>
        <v>0</v>
      </c>
      <c r="G66" s="14"/>
      <c r="H66" s="10"/>
      <c r="I66" s="15"/>
      <c r="J66" s="15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</row>
    <row r="67" spans="1:21" ht="25.5" x14ac:dyDescent="0.25">
      <c r="A67" s="98">
        <v>2.2999999999999998</v>
      </c>
      <c r="B67" s="254" t="s">
        <v>114</v>
      </c>
      <c r="C67" s="83">
        <v>76.81</v>
      </c>
      <c r="D67" s="243" t="s">
        <v>104</v>
      </c>
      <c r="E67" s="197"/>
      <c r="F67" s="197">
        <f>ROUND(C67*E67,2)</f>
        <v>0</v>
      </c>
      <c r="G67" s="14"/>
      <c r="H67" s="10"/>
      <c r="I67" s="15"/>
      <c r="J67" s="15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</row>
    <row r="68" spans="1:21" ht="15" x14ac:dyDescent="0.25">
      <c r="A68" s="22"/>
      <c r="B68" s="94"/>
      <c r="C68" s="21"/>
      <c r="D68" s="243" t="s">
        <v>104</v>
      </c>
      <c r="E68" s="168"/>
      <c r="F68" s="196"/>
      <c r="G68" s="14"/>
      <c r="H68" s="10"/>
      <c r="I68" s="15"/>
      <c r="J68" s="15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</row>
    <row r="69" spans="1:21" ht="15" x14ac:dyDescent="0.25">
      <c r="A69" s="24">
        <v>3</v>
      </c>
      <c r="B69" s="18" t="s">
        <v>54</v>
      </c>
      <c r="C69" s="21"/>
      <c r="D69" s="243" t="s">
        <v>104</v>
      </c>
      <c r="E69" s="198"/>
      <c r="F69" s="195"/>
      <c r="G69" s="14"/>
      <c r="H69" s="10"/>
      <c r="I69" s="15"/>
      <c r="J69" s="15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</row>
    <row r="70" spans="1:21" ht="25.5" x14ac:dyDescent="0.25">
      <c r="A70" s="84">
        <v>3.1</v>
      </c>
      <c r="B70" s="253" t="s">
        <v>111</v>
      </c>
      <c r="C70" s="87">
        <v>7025.79</v>
      </c>
      <c r="D70" s="243" t="s">
        <v>104</v>
      </c>
      <c r="E70" s="199"/>
      <c r="F70" s="199">
        <f>ROUND(E70*C70,2)</f>
        <v>0</v>
      </c>
      <c r="G70" s="14"/>
      <c r="H70" s="10"/>
      <c r="I70" s="15"/>
      <c r="J70" s="16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1" ht="25.5" x14ac:dyDescent="0.25">
      <c r="A71" s="84">
        <v>3.2</v>
      </c>
      <c r="B71" s="253" t="s">
        <v>112</v>
      </c>
      <c r="C71" s="87">
        <v>3011.05</v>
      </c>
      <c r="D71" s="243" t="s">
        <v>104</v>
      </c>
      <c r="E71" s="199"/>
      <c r="F71" s="199">
        <f>ROUND(E71*C71,2)</f>
        <v>0</v>
      </c>
      <c r="G71" s="14"/>
      <c r="H71" s="10"/>
      <c r="I71" s="15"/>
      <c r="J71" s="15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5" x14ac:dyDescent="0.25">
      <c r="A72" s="84">
        <v>3.3</v>
      </c>
      <c r="B72" s="86" t="s">
        <v>49</v>
      </c>
      <c r="C72" s="87">
        <v>977.89</v>
      </c>
      <c r="D72" s="243" t="s">
        <v>104</v>
      </c>
      <c r="E72" s="199"/>
      <c r="F72" s="199">
        <f t="shared" ref="F72:F75" si="7">ROUND(E72*C72,2)</f>
        <v>0</v>
      </c>
      <c r="G72" s="14"/>
      <c r="H72" s="10"/>
      <c r="I72" s="15"/>
      <c r="J72" s="15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25.5" x14ac:dyDescent="0.25">
      <c r="A73" s="84">
        <v>3.4</v>
      </c>
      <c r="B73" s="86" t="s">
        <v>100</v>
      </c>
      <c r="C73" s="87">
        <v>3613.26</v>
      </c>
      <c r="D73" s="243" t="s">
        <v>104</v>
      </c>
      <c r="E73" s="199"/>
      <c r="F73" s="199">
        <f t="shared" si="7"/>
        <v>0</v>
      </c>
      <c r="G73" s="14"/>
      <c r="H73" s="10"/>
      <c r="I73" s="15"/>
      <c r="J73" s="15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25.5" x14ac:dyDescent="0.25">
      <c r="A74" s="84">
        <v>3.5</v>
      </c>
      <c r="B74" s="86" t="s">
        <v>50</v>
      </c>
      <c r="C74" s="87">
        <v>7815.61</v>
      </c>
      <c r="D74" s="243" t="s">
        <v>104</v>
      </c>
      <c r="E74" s="199"/>
      <c r="F74" s="199">
        <f t="shared" si="7"/>
        <v>0</v>
      </c>
      <c r="G74" s="14"/>
      <c r="H74" s="10"/>
      <c r="I74" s="15"/>
      <c r="J74" s="15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26.25" x14ac:dyDescent="0.25">
      <c r="A75" s="84">
        <v>3.6</v>
      </c>
      <c r="B75" s="251" t="s">
        <v>108</v>
      </c>
      <c r="C75" s="87">
        <v>6419.8</v>
      </c>
      <c r="D75" s="243" t="s">
        <v>104</v>
      </c>
      <c r="E75" s="199"/>
      <c r="F75" s="199">
        <f t="shared" si="7"/>
        <v>0</v>
      </c>
      <c r="G75" s="14"/>
      <c r="H75" s="10"/>
      <c r="I75" s="15"/>
      <c r="J75" s="15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x14ac:dyDescent="0.2">
      <c r="A76" s="84"/>
      <c r="B76" s="155"/>
      <c r="C76" s="87"/>
      <c r="D76" s="88"/>
      <c r="E76" s="199"/>
      <c r="F76" s="199"/>
      <c r="G76" s="14"/>
      <c r="H76" s="10"/>
      <c r="I76" s="15"/>
      <c r="J76" s="15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x14ac:dyDescent="0.2">
      <c r="A77" s="26">
        <v>4</v>
      </c>
      <c r="B77" s="18" t="s">
        <v>107</v>
      </c>
      <c r="C77" s="21"/>
      <c r="D77" s="20"/>
      <c r="E77" s="168"/>
      <c r="F77" s="195"/>
      <c r="G77" s="14"/>
      <c r="H77" s="10"/>
      <c r="I77" s="15"/>
      <c r="J77" s="15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x14ac:dyDescent="0.2">
      <c r="A78" s="22">
        <v>4.5</v>
      </c>
      <c r="B78" s="23" t="s">
        <v>45</v>
      </c>
      <c r="C78" s="21">
        <v>2072.34</v>
      </c>
      <c r="D78" s="20" t="s">
        <v>9</v>
      </c>
      <c r="E78" s="200"/>
      <c r="F78" s="195">
        <f t="shared" ref="F78" si="8">+C78*E78</f>
        <v>0</v>
      </c>
      <c r="G78" s="14"/>
      <c r="H78" s="67"/>
      <c r="I78" s="15"/>
      <c r="J78" s="15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x14ac:dyDescent="0.2">
      <c r="A79" s="22"/>
      <c r="B79" s="23" t="s">
        <v>55</v>
      </c>
      <c r="C79" s="21">
        <v>12176.95</v>
      </c>
      <c r="D79" s="20" t="s">
        <v>9</v>
      </c>
      <c r="E79" s="200"/>
      <c r="F79" s="195">
        <f t="shared" ref="F79" si="9">+C79*E79</f>
        <v>0</v>
      </c>
      <c r="G79" s="14"/>
      <c r="H79" s="10"/>
      <c r="I79" s="15"/>
      <c r="J79" s="15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x14ac:dyDescent="0.2">
      <c r="A80" s="245"/>
      <c r="B80" s="246"/>
      <c r="C80" s="247"/>
      <c r="D80" s="248"/>
      <c r="E80" s="249"/>
      <c r="F80" s="250"/>
      <c r="G80" s="14"/>
      <c r="H80" s="10"/>
      <c r="I80" s="15"/>
      <c r="J80" s="15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</row>
    <row r="81" spans="1:21" x14ac:dyDescent="0.2">
      <c r="A81" s="26">
        <v>5</v>
      </c>
      <c r="B81" s="27" t="s">
        <v>143</v>
      </c>
      <c r="C81" s="21"/>
      <c r="D81" s="20"/>
      <c r="E81" s="168"/>
      <c r="F81" s="195"/>
      <c r="G81" s="14"/>
      <c r="H81" s="10"/>
      <c r="I81" s="15"/>
      <c r="J81" s="15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</row>
    <row r="82" spans="1:21" x14ac:dyDescent="0.2">
      <c r="A82" s="22">
        <v>5.0999999999999996</v>
      </c>
      <c r="B82" s="255" t="s">
        <v>144</v>
      </c>
      <c r="C82" s="21">
        <v>2072.34</v>
      </c>
      <c r="D82" s="20" t="s">
        <v>9</v>
      </c>
      <c r="E82" s="200"/>
      <c r="F82" s="195">
        <f t="shared" ref="F82:F83" si="10">+C82*E82</f>
        <v>0</v>
      </c>
      <c r="G82" s="14"/>
      <c r="H82" s="10"/>
      <c r="I82" s="15"/>
      <c r="J82" s="15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1:21" x14ac:dyDescent="0.2">
      <c r="A83" s="22">
        <v>5.2</v>
      </c>
      <c r="B83" s="255" t="s">
        <v>145</v>
      </c>
      <c r="C83" s="21">
        <v>12176.95</v>
      </c>
      <c r="D83" s="20" t="s">
        <v>9</v>
      </c>
      <c r="E83" s="200"/>
      <c r="F83" s="195">
        <f t="shared" si="10"/>
        <v>0</v>
      </c>
      <c r="G83" s="14"/>
      <c r="H83" s="10"/>
      <c r="I83" s="15"/>
      <c r="J83" s="15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</row>
    <row r="84" spans="1:21" x14ac:dyDescent="0.2">
      <c r="A84" s="164"/>
      <c r="B84" s="165"/>
      <c r="C84" s="166"/>
      <c r="D84" s="167"/>
      <c r="E84" s="168"/>
      <c r="F84" s="169"/>
      <c r="G84" s="14"/>
      <c r="H84" s="10"/>
      <c r="I84" s="15"/>
      <c r="J84" s="15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</row>
    <row r="85" spans="1:21" x14ac:dyDescent="0.2">
      <c r="A85" s="29">
        <v>6</v>
      </c>
      <c r="B85" s="30" t="s">
        <v>146</v>
      </c>
      <c r="C85" s="31"/>
      <c r="D85" s="32"/>
      <c r="E85" s="201"/>
      <c r="F85" s="195"/>
      <c r="G85" s="14"/>
      <c r="H85" s="10"/>
      <c r="I85" s="15"/>
      <c r="J85" s="15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1:21" x14ac:dyDescent="0.2">
      <c r="A86" s="28">
        <v>6.1</v>
      </c>
      <c r="B86" s="255" t="s">
        <v>144</v>
      </c>
      <c r="C86" s="21">
        <v>2072.34</v>
      </c>
      <c r="D86" s="20" t="s">
        <v>9</v>
      </c>
      <c r="E86" s="200"/>
      <c r="F86" s="195">
        <f t="shared" ref="F86:F87" si="11">+C86*E86</f>
        <v>0</v>
      </c>
      <c r="G86" s="14"/>
      <c r="H86" s="158"/>
      <c r="I86" s="15"/>
      <c r="J86" s="15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</row>
    <row r="87" spans="1:21" x14ac:dyDescent="0.2">
      <c r="A87" s="28">
        <v>5.2</v>
      </c>
      <c r="B87" s="255" t="s">
        <v>145</v>
      </c>
      <c r="C87" s="21">
        <v>12176.95</v>
      </c>
      <c r="D87" s="20" t="s">
        <v>9</v>
      </c>
      <c r="E87" s="200"/>
      <c r="F87" s="195">
        <f t="shared" si="11"/>
        <v>0</v>
      </c>
      <c r="G87" s="14"/>
      <c r="H87" s="10"/>
      <c r="I87" s="15"/>
      <c r="J87" s="15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</row>
    <row r="88" spans="1:21" x14ac:dyDescent="0.2">
      <c r="A88" s="28"/>
      <c r="B88" s="159"/>
      <c r="C88" s="105"/>
      <c r="D88" s="34"/>
      <c r="E88" s="201"/>
      <c r="F88" s="195"/>
      <c r="G88" s="14"/>
      <c r="H88" s="10"/>
      <c r="I88" s="15"/>
      <c r="J88" s="15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</row>
    <row r="89" spans="1:21" ht="25.5" x14ac:dyDescent="0.2">
      <c r="A89" s="29">
        <v>7</v>
      </c>
      <c r="B89" s="18" t="s">
        <v>148</v>
      </c>
      <c r="C89" s="105"/>
      <c r="D89" s="34"/>
      <c r="E89" s="201"/>
      <c r="F89" s="195"/>
      <c r="G89" s="14"/>
      <c r="H89" s="10"/>
      <c r="I89" s="15"/>
      <c r="J89" s="15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1:21" x14ac:dyDescent="0.2">
      <c r="A90" s="28">
        <v>7.1</v>
      </c>
      <c r="B90" s="256" t="s">
        <v>147</v>
      </c>
      <c r="C90" s="105">
        <v>3</v>
      </c>
      <c r="D90" s="34" t="s">
        <v>10</v>
      </c>
      <c r="E90" s="201"/>
      <c r="F90" s="195">
        <f t="shared" ref="F90:F110" si="12">+C90*E90</f>
        <v>0</v>
      </c>
      <c r="G90" s="14"/>
      <c r="H90" s="10"/>
      <c r="I90" s="15"/>
      <c r="J90" s="15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</row>
    <row r="91" spans="1:21" x14ac:dyDescent="0.2">
      <c r="A91" s="28">
        <f>+A90+0.1</f>
        <v>7.2</v>
      </c>
      <c r="B91" s="256" t="s">
        <v>149</v>
      </c>
      <c r="C91" s="105">
        <v>4</v>
      </c>
      <c r="D91" s="34" t="s">
        <v>10</v>
      </c>
      <c r="E91" s="201"/>
      <c r="F91" s="195">
        <f t="shared" si="12"/>
        <v>0</v>
      </c>
      <c r="G91" s="14"/>
      <c r="H91" s="10"/>
      <c r="I91" s="15"/>
      <c r="J91" s="15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</row>
    <row r="92" spans="1:21" x14ac:dyDescent="0.2">
      <c r="A92" s="28">
        <f t="shared" ref="A92:A98" si="13">+A91+0.1</f>
        <v>7.3</v>
      </c>
      <c r="B92" s="256" t="s">
        <v>150</v>
      </c>
      <c r="C92" s="105">
        <v>4</v>
      </c>
      <c r="D92" s="34" t="s">
        <v>10</v>
      </c>
      <c r="E92" s="201"/>
      <c r="F92" s="195">
        <f t="shared" si="12"/>
        <v>0</v>
      </c>
      <c r="G92" s="14"/>
      <c r="H92" s="10"/>
      <c r="I92" s="15"/>
      <c r="J92" s="15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</row>
    <row r="93" spans="1:21" x14ac:dyDescent="0.2">
      <c r="A93" s="28">
        <f t="shared" si="13"/>
        <v>7.4</v>
      </c>
      <c r="B93" s="256" t="s">
        <v>151</v>
      </c>
      <c r="C93" s="105">
        <v>7</v>
      </c>
      <c r="D93" s="34" t="s">
        <v>10</v>
      </c>
      <c r="E93" s="201"/>
      <c r="F93" s="195">
        <f t="shared" si="12"/>
        <v>0</v>
      </c>
      <c r="G93" s="14"/>
      <c r="H93" s="10"/>
      <c r="I93" s="15"/>
      <c r="J93" s="15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</row>
    <row r="94" spans="1:21" x14ac:dyDescent="0.2">
      <c r="A94" s="28">
        <f t="shared" si="13"/>
        <v>7.5</v>
      </c>
      <c r="B94" s="256" t="s">
        <v>152</v>
      </c>
      <c r="C94" s="105">
        <v>39</v>
      </c>
      <c r="D94" s="34" t="s">
        <v>10</v>
      </c>
      <c r="E94" s="201"/>
      <c r="F94" s="195">
        <f t="shared" si="12"/>
        <v>0</v>
      </c>
      <c r="G94" s="14"/>
      <c r="H94" s="10"/>
      <c r="I94" s="15"/>
      <c r="J94" s="15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</row>
    <row r="95" spans="1:21" x14ac:dyDescent="0.2">
      <c r="A95" s="28">
        <f t="shared" si="13"/>
        <v>7.6</v>
      </c>
      <c r="B95" s="256" t="s">
        <v>153</v>
      </c>
      <c r="C95" s="105">
        <v>2</v>
      </c>
      <c r="D95" s="34" t="s">
        <v>10</v>
      </c>
      <c r="E95" s="201"/>
      <c r="F95" s="195">
        <f t="shared" si="12"/>
        <v>0</v>
      </c>
      <c r="G95" s="14"/>
      <c r="H95" s="10"/>
      <c r="I95" s="15"/>
      <c r="J95" s="15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</row>
    <row r="96" spans="1:21" x14ac:dyDescent="0.2">
      <c r="A96" s="28">
        <f t="shared" si="13"/>
        <v>7.7</v>
      </c>
      <c r="B96" s="256" t="s">
        <v>154</v>
      </c>
      <c r="C96" s="105">
        <v>1</v>
      </c>
      <c r="D96" s="34" t="s">
        <v>10</v>
      </c>
      <c r="E96" s="201"/>
      <c r="F96" s="195">
        <f t="shared" si="12"/>
        <v>0</v>
      </c>
      <c r="G96" s="14"/>
      <c r="H96" s="10"/>
      <c r="I96" s="15"/>
      <c r="J96" s="15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</row>
    <row r="97" spans="1:21" x14ac:dyDescent="0.2">
      <c r="A97" s="28">
        <f t="shared" si="13"/>
        <v>7.8</v>
      </c>
      <c r="B97" s="256" t="s">
        <v>155</v>
      </c>
      <c r="C97" s="105">
        <v>2</v>
      </c>
      <c r="D97" s="34" t="s">
        <v>10</v>
      </c>
      <c r="E97" s="201"/>
      <c r="F97" s="195">
        <f t="shared" si="12"/>
        <v>0</v>
      </c>
      <c r="G97" s="14"/>
      <c r="H97" s="10"/>
      <c r="I97" s="15"/>
      <c r="J97" s="15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</row>
    <row r="98" spans="1:21" x14ac:dyDescent="0.2">
      <c r="A98" s="28">
        <f t="shared" si="13"/>
        <v>7.9</v>
      </c>
      <c r="B98" s="256" t="s">
        <v>156</v>
      </c>
      <c r="C98" s="105">
        <v>6</v>
      </c>
      <c r="D98" s="34" t="s">
        <v>10</v>
      </c>
      <c r="E98" s="201"/>
      <c r="F98" s="195">
        <f t="shared" si="12"/>
        <v>0</v>
      </c>
      <c r="G98" s="14"/>
      <c r="H98" s="10"/>
      <c r="I98" s="15"/>
      <c r="J98" s="15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</row>
    <row r="99" spans="1:21" x14ac:dyDescent="0.2">
      <c r="A99" s="162">
        <v>7.1</v>
      </c>
      <c r="B99" s="256" t="s">
        <v>157</v>
      </c>
      <c r="C99" s="105">
        <v>7</v>
      </c>
      <c r="D99" s="34" t="s">
        <v>10</v>
      </c>
      <c r="E99" s="201"/>
      <c r="F99" s="195">
        <f t="shared" si="12"/>
        <v>0</v>
      </c>
      <c r="G99" s="14"/>
      <c r="H99" s="10"/>
      <c r="I99" s="15"/>
      <c r="J99" s="15"/>
      <c r="K99" s="161"/>
      <c r="L99" s="10"/>
      <c r="M99" s="10"/>
      <c r="N99" s="10"/>
      <c r="O99" s="10"/>
      <c r="P99" s="10"/>
      <c r="Q99" s="10"/>
      <c r="R99" s="10"/>
      <c r="S99" s="10"/>
      <c r="T99" s="10"/>
      <c r="U99" s="10"/>
    </row>
    <row r="100" spans="1:21" x14ac:dyDescent="0.2">
      <c r="A100" s="162">
        <f>+A99+0.01</f>
        <v>7.11</v>
      </c>
      <c r="B100" s="256" t="s">
        <v>158</v>
      </c>
      <c r="C100" s="105">
        <v>3</v>
      </c>
      <c r="D100" s="34" t="s">
        <v>10</v>
      </c>
      <c r="E100" s="201"/>
      <c r="F100" s="195">
        <f t="shared" si="12"/>
        <v>0</v>
      </c>
      <c r="G100" s="14"/>
      <c r="H100" s="10"/>
      <c r="I100" s="15"/>
      <c r="J100" s="15"/>
      <c r="K100" s="161"/>
      <c r="L100" s="10"/>
      <c r="M100" s="10"/>
      <c r="N100" s="10"/>
      <c r="O100" s="10"/>
      <c r="P100" s="10"/>
      <c r="Q100" s="10"/>
      <c r="R100" s="10"/>
      <c r="S100" s="10"/>
      <c r="T100" s="10"/>
      <c r="U100" s="10"/>
    </row>
    <row r="101" spans="1:21" x14ac:dyDescent="0.2">
      <c r="A101" s="162">
        <f t="shared" ref="A101:A109" si="14">+A100+0.01</f>
        <v>7.12</v>
      </c>
      <c r="B101" s="256" t="s">
        <v>159</v>
      </c>
      <c r="C101" s="105">
        <v>14</v>
      </c>
      <c r="D101" s="34" t="s">
        <v>10</v>
      </c>
      <c r="E101" s="201"/>
      <c r="F101" s="195">
        <f t="shared" si="12"/>
        <v>0</v>
      </c>
      <c r="G101" s="14"/>
      <c r="H101" s="10"/>
      <c r="I101" s="15"/>
      <c r="J101" s="15"/>
      <c r="K101" s="161"/>
      <c r="L101" s="10"/>
      <c r="M101" s="10"/>
      <c r="N101" s="10"/>
      <c r="O101" s="10"/>
      <c r="P101" s="10"/>
      <c r="Q101" s="10"/>
      <c r="R101" s="10"/>
      <c r="S101" s="10"/>
      <c r="T101" s="10"/>
      <c r="U101" s="10"/>
    </row>
    <row r="102" spans="1:21" x14ac:dyDescent="0.2">
      <c r="A102" s="162">
        <f t="shared" si="14"/>
        <v>7.13</v>
      </c>
      <c r="B102" s="256" t="s">
        <v>160</v>
      </c>
      <c r="C102" s="105">
        <v>2</v>
      </c>
      <c r="D102" s="34" t="s">
        <v>10</v>
      </c>
      <c r="E102" s="201"/>
      <c r="F102" s="195">
        <f t="shared" si="12"/>
        <v>0</v>
      </c>
      <c r="G102" s="14"/>
      <c r="H102" s="10"/>
      <c r="I102" s="15"/>
      <c r="J102" s="15"/>
      <c r="K102" s="161"/>
      <c r="L102" s="10"/>
      <c r="M102" s="10"/>
      <c r="N102" s="10"/>
      <c r="O102" s="10"/>
      <c r="P102" s="10"/>
      <c r="Q102" s="10"/>
      <c r="R102" s="10"/>
      <c r="S102" s="10"/>
      <c r="T102" s="10"/>
      <c r="U102" s="10"/>
    </row>
    <row r="103" spans="1:21" x14ac:dyDescent="0.2">
      <c r="A103" s="162">
        <f t="shared" si="14"/>
        <v>7.14</v>
      </c>
      <c r="B103" s="256" t="s">
        <v>161</v>
      </c>
      <c r="C103" s="105">
        <v>3</v>
      </c>
      <c r="D103" s="34" t="s">
        <v>10</v>
      </c>
      <c r="E103" s="201"/>
      <c r="F103" s="195">
        <f t="shared" si="12"/>
        <v>0</v>
      </c>
      <c r="G103" s="14"/>
      <c r="H103" s="10"/>
      <c r="I103" s="15"/>
      <c r="J103" s="15"/>
      <c r="K103" s="161"/>
      <c r="L103" s="10"/>
      <c r="M103" s="10"/>
      <c r="N103" s="10"/>
      <c r="O103" s="10"/>
      <c r="P103" s="10"/>
      <c r="Q103" s="10"/>
      <c r="R103" s="10"/>
      <c r="S103" s="10"/>
      <c r="T103" s="10"/>
      <c r="U103" s="10"/>
    </row>
    <row r="104" spans="1:21" x14ac:dyDescent="0.2">
      <c r="A104" s="162">
        <f t="shared" si="14"/>
        <v>7.15</v>
      </c>
      <c r="B104" s="256" t="s">
        <v>162</v>
      </c>
      <c r="C104" s="105">
        <v>1</v>
      </c>
      <c r="D104" s="34" t="s">
        <v>10</v>
      </c>
      <c r="E104" s="201"/>
      <c r="F104" s="195">
        <f t="shared" si="12"/>
        <v>0</v>
      </c>
      <c r="G104" s="14"/>
      <c r="H104" s="10"/>
      <c r="I104" s="15"/>
      <c r="J104" s="15"/>
      <c r="K104" s="161"/>
      <c r="L104" s="10"/>
      <c r="M104" s="10"/>
      <c r="N104" s="10"/>
      <c r="O104" s="10"/>
      <c r="P104" s="10"/>
      <c r="Q104" s="10"/>
      <c r="R104" s="10"/>
      <c r="S104" s="10"/>
      <c r="T104" s="10"/>
      <c r="U104" s="10"/>
    </row>
    <row r="105" spans="1:21" x14ac:dyDescent="0.2">
      <c r="A105" s="162">
        <f t="shared" si="14"/>
        <v>7.16</v>
      </c>
      <c r="B105" s="35" t="s">
        <v>52</v>
      </c>
      <c r="C105" s="105">
        <v>14</v>
      </c>
      <c r="D105" s="34" t="s">
        <v>10</v>
      </c>
      <c r="E105" s="201"/>
      <c r="F105" s="195">
        <f t="shared" si="12"/>
        <v>0</v>
      </c>
      <c r="G105" s="14"/>
      <c r="H105" s="10"/>
      <c r="I105" s="15"/>
      <c r="J105" s="15"/>
      <c r="K105" s="161"/>
      <c r="L105" s="10"/>
      <c r="M105" s="10"/>
      <c r="N105" s="10"/>
      <c r="O105" s="10"/>
      <c r="P105" s="10"/>
      <c r="Q105" s="10"/>
      <c r="R105" s="10"/>
      <c r="S105" s="10"/>
      <c r="T105" s="10"/>
      <c r="U105" s="10"/>
    </row>
    <row r="106" spans="1:21" x14ac:dyDescent="0.2">
      <c r="A106" s="162">
        <f t="shared" si="14"/>
        <v>7.17</v>
      </c>
      <c r="B106" s="35" t="s">
        <v>56</v>
      </c>
      <c r="C106" s="105">
        <v>36</v>
      </c>
      <c r="D106" s="34" t="s">
        <v>10</v>
      </c>
      <c r="E106" s="201"/>
      <c r="F106" s="195">
        <f t="shared" si="12"/>
        <v>0</v>
      </c>
      <c r="G106" s="14"/>
      <c r="H106" s="10"/>
      <c r="I106" s="15"/>
      <c r="J106" s="15"/>
      <c r="K106" s="161"/>
      <c r="L106" s="10"/>
      <c r="M106" s="10"/>
      <c r="N106" s="10"/>
      <c r="O106" s="10"/>
      <c r="P106" s="10"/>
      <c r="Q106" s="10"/>
      <c r="R106" s="10"/>
      <c r="S106" s="10"/>
      <c r="T106" s="10"/>
      <c r="U106" s="10"/>
    </row>
    <row r="107" spans="1:21" x14ac:dyDescent="0.2">
      <c r="A107" s="162">
        <f t="shared" si="14"/>
        <v>7.18</v>
      </c>
      <c r="B107" s="35" t="s">
        <v>53</v>
      </c>
      <c r="C107" s="105">
        <v>209</v>
      </c>
      <c r="D107" s="34" t="s">
        <v>10</v>
      </c>
      <c r="E107" s="201"/>
      <c r="F107" s="195">
        <f t="shared" si="12"/>
        <v>0</v>
      </c>
      <c r="G107" s="14"/>
      <c r="H107" s="10"/>
      <c r="I107" s="15"/>
      <c r="J107" s="15"/>
      <c r="K107" s="161"/>
      <c r="L107" s="10"/>
      <c r="M107" s="10"/>
      <c r="N107" s="10"/>
      <c r="O107" s="10"/>
      <c r="P107" s="10"/>
      <c r="Q107" s="10"/>
      <c r="R107" s="10"/>
      <c r="S107" s="10"/>
      <c r="T107" s="10"/>
      <c r="U107" s="10"/>
    </row>
    <row r="108" spans="1:21" x14ac:dyDescent="0.2">
      <c r="A108" s="162">
        <f t="shared" si="14"/>
        <v>7.19</v>
      </c>
      <c r="B108" s="35" t="s">
        <v>57</v>
      </c>
      <c r="C108" s="105">
        <v>1</v>
      </c>
      <c r="D108" s="34" t="s">
        <v>10</v>
      </c>
      <c r="E108" s="201"/>
      <c r="F108" s="195">
        <f t="shared" si="12"/>
        <v>0</v>
      </c>
      <c r="G108" s="14"/>
      <c r="H108" s="10"/>
      <c r="I108" s="15"/>
      <c r="J108" s="15"/>
      <c r="K108" s="161"/>
      <c r="L108" s="10"/>
      <c r="M108" s="10"/>
      <c r="N108" s="10"/>
      <c r="O108" s="10"/>
      <c r="P108" s="10"/>
      <c r="Q108" s="10"/>
      <c r="R108" s="10"/>
      <c r="S108" s="10"/>
      <c r="T108" s="10"/>
      <c r="U108" s="10"/>
    </row>
    <row r="109" spans="1:21" x14ac:dyDescent="0.2">
      <c r="A109" s="162">
        <f t="shared" si="14"/>
        <v>7.2</v>
      </c>
      <c r="B109" s="35" t="s">
        <v>58</v>
      </c>
      <c r="C109" s="105">
        <v>35</v>
      </c>
      <c r="D109" s="34" t="s">
        <v>10</v>
      </c>
      <c r="E109" s="201"/>
      <c r="F109" s="195">
        <f t="shared" si="12"/>
        <v>0</v>
      </c>
      <c r="G109" s="14"/>
      <c r="H109" s="10"/>
      <c r="I109" s="15"/>
      <c r="J109" s="15"/>
      <c r="K109" s="161"/>
      <c r="L109" s="10"/>
      <c r="M109" s="10"/>
      <c r="N109" s="10"/>
      <c r="O109" s="10"/>
      <c r="P109" s="10"/>
      <c r="Q109" s="10"/>
      <c r="R109" s="10"/>
      <c r="S109" s="10"/>
      <c r="T109" s="10"/>
      <c r="U109" s="10"/>
    </row>
    <row r="110" spans="1:21" ht="15" x14ac:dyDescent="0.25">
      <c r="A110" s="28">
        <v>7.21</v>
      </c>
      <c r="B110" s="159" t="s">
        <v>59</v>
      </c>
      <c r="C110" s="105">
        <v>13</v>
      </c>
      <c r="D110" s="243" t="s">
        <v>104</v>
      </c>
      <c r="E110" s="201"/>
      <c r="F110" s="195">
        <f t="shared" si="12"/>
        <v>0</v>
      </c>
      <c r="G110" s="14"/>
      <c r="H110" s="10"/>
      <c r="I110" s="15"/>
      <c r="J110" s="15"/>
      <c r="K110" s="161"/>
      <c r="L110" s="10"/>
      <c r="M110" s="10"/>
      <c r="N110" s="10"/>
      <c r="O110" s="10"/>
      <c r="P110" s="10"/>
      <c r="Q110" s="10"/>
      <c r="R110" s="10"/>
      <c r="S110" s="10"/>
      <c r="T110" s="10"/>
      <c r="U110" s="10"/>
    </row>
    <row r="111" spans="1:21" x14ac:dyDescent="0.2">
      <c r="A111" s="189"/>
      <c r="B111" s="193"/>
      <c r="C111" s="191"/>
      <c r="D111" s="192"/>
      <c r="E111" s="202"/>
      <c r="F111" s="203"/>
      <c r="G111" s="14"/>
      <c r="H111" s="10"/>
      <c r="I111" s="15"/>
      <c r="J111" s="15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</row>
    <row r="112" spans="1:21" x14ac:dyDescent="0.2">
      <c r="A112" s="29">
        <v>8</v>
      </c>
      <c r="B112" s="18" t="s">
        <v>132</v>
      </c>
      <c r="C112" s="79"/>
      <c r="D112" s="20"/>
      <c r="E112" s="168"/>
      <c r="F112" s="195"/>
      <c r="G112" s="14"/>
      <c r="H112" s="10"/>
      <c r="I112" s="15"/>
      <c r="J112" s="15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</row>
    <row r="113" spans="1:21" ht="51" x14ac:dyDescent="0.2">
      <c r="A113" s="28">
        <v>8.1</v>
      </c>
      <c r="B113" s="258" t="s">
        <v>163</v>
      </c>
      <c r="C113" s="79">
        <v>4</v>
      </c>
      <c r="D113" s="20" t="s">
        <v>10</v>
      </c>
      <c r="E113" s="168"/>
      <c r="F113" s="195">
        <f>+C113*E113</f>
        <v>0</v>
      </c>
      <c r="G113" s="14"/>
      <c r="H113" s="10"/>
      <c r="I113" s="15"/>
      <c r="J113" s="15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</row>
    <row r="114" spans="1:21" ht="51" x14ac:dyDescent="0.2">
      <c r="A114" s="28">
        <v>8.1999999999999993</v>
      </c>
      <c r="B114" s="258" t="s">
        <v>164</v>
      </c>
      <c r="C114" s="79">
        <v>13</v>
      </c>
      <c r="D114" s="20" t="s">
        <v>10</v>
      </c>
      <c r="E114" s="168"/>
      <c r="F114" s="195">
        <f>+C114*E114</f>
        <v>0</v>
      </c>
      <c r="G114" s="14"/>
      <c r="H114" s="10"/>
      <c r="I114" s="15"/>
      <c r="J114" s="15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</row>
    <row r="115" spans="1:21" x14ac:dyDescent="0.2">
      <c r="A115" s="28">
        <v>8.3000000000000007</v>
      </c>
      <c r="B115" s="259" t="s">
        <v>134</v>
      </c>
      <c r="C115" s="163">
        <v>17</v>
      </c>
      <c r="D115" s="20" t="s">
        <v>10</v>
      </c>
      <c r="E115" s="168"/>
      <c r="F115" s="195">
        <f t="shared" ref="F115" si="15">+C115*E115</f>
        <v>0</v>
      </c>
      <c r="G115" s="14"/>
      <c r="H115" s="10"/>
      <c r="I115" s="15"/>
      <c r="J115" s="15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</row>
    <row r="116" spans="1:21" ht="10.5" customHeight="1" x14ac:dyDescent="0.2">
      <c r="A116" s="28"/>
      <c r="B116" s="118"/>
      <c r="C116" s="156"/>
      <c r="D116" s="20"/>
      <c r="E116" s="168"/>
      <c r="F116" s="195"/>
      <c r="G116" s="14"/>
      <c r="H116" s="10"/>
      <c r="I116" s="15"/>
      <c r="J116" s="15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</row>
    <row r="117" spans="1:21" ht="51" x14ac:dyDescent="0.2">
      <c r="A117" s="29">
        <v>9</v>
      </c>
      <c r="B117" s="117" t="s">
        <v>165</v>
      </c>
      <c r="C117" s="156"/>
      <c r="D117" s="20"/>
      <c r="E117" s="168"/>
      <c r="F117" s="195"/>
      <c r="G117" s="14"/>
      <c r="H117" s="10"/>
      <c r="I117" s="15"/>
      <c r="J117" s="15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</row>
    <row r="118" spans="1:21" x14ac:dyDescent="0.2">
      <c r="A118" s="28">
        <v>9.1</v>
      </c>
      <c r="B118" s="86" t="s">
        <v>46</v>
      </c>
      <c r="C118" s="152">
        <v>2</v>
      </c>
      <c r="D118" s="153" t="s">
        <v>10</v>
      </c>
      <c r="E118" s="154"/>
      <c r="F118" s="195">
        <f t="shared" ref="F118" si="16">+C118*E118</f>
        <v>0</v>
      </c>
      <c r="G118" s="14"/>
      <c r="H118" s="10"/>
      <c r="I118" s="15"/>
      <c r="J118" s="15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</row>
    <row r="119" spans="1:21" ht="9.75" customHeight="1" x14ac:dyDescent="0.2">
      <c r="A119" s="28"/>
      <c r="B119" s="35"/>
      <c r="C119" s="105"/>
      <c r="D119" s="34"/>
      <c r="E119" s="201"/>
      <c r="F119" s="195"/>
      <c r="G119" s="14"/>
      <c r="H119" s="10"/>
      <c r="I119" s="15"/>
      <c r="J119" s="15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</row>
    <row r="120" spans="1:21" x14ac:dyDescent="0.2">
      <c r="A120" s="170">
        <v>10</v>
      </c>
      <c r="B120" s="170" t="s">
        <v>60</v>
      </c>
      <c r="C120" s="171"/>
      <c r="D120" s="172"/>
      <c r="E120" s="186"/>
      <c r="F120" s="206"/>
      <c r="G120" s="14"/>
      <c r="H120" s="10"/>
      <c r="I120" s="15"/>
      <c r="J120" s="15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</row>
    <row r="121" spans="1:21" ht="9.75" customHeight="1" x14ac:dyDescent="0.2">
      <c r="A121" s="173"/>
      <c r="B121" s="173"/>
      <c r="C121" s="171"/>
      <c r="D121" s="172"/>
      <c r="E121" s="186"/>
      <c r="F121" s="206"/>
      <c r="G121" s="14"/>
      <c r="H121" s="10"/>
      <c r="I121" s="15"/>
      <c r="J121" s="15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</row>
    <row r="122" spans="1:21" x14ac:dyDescent="0.2">
      <c r="A122" s="174">
        <v>10.1</v>
      </c>
      <c r="B122" s="175" t="s">
        <v>61</v>
      </c>
      <c r="C122" s="176"/>
      <c r="D122" s="177"/>
      <c r="E122" s="210"/>
      <c r="F122" s="206"/>
      <c r="G122" s="14"/>
      <c r="H122" s="10"/>
      <c r="I122" s="15"/>
      <c r="J122" s="15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</row>
    <row r="123" spans="1:21" x14ac:dyDescent="0.2">
      <c r="A123" s="178" t="s">
        <v>62</v>
      </c>
      <c r="B123" s="262" t="s">
        <v>166</v>
      </c>
      <c r="C123" s="158">
        <v>145</v>
      </c>
      <c r="D123" s="150" t="s">
        <v>10</v>
      </c>
      <c r="E123" s="211"/>
      <c r="F123" s="211">
        <f t="shared" ref="F123:F150" si="17">ROUND(E123*C123,2)</f>
        <v>0</v>
      </c>
      <c r="G123" s="14"/>
      <c r="H123" s="10"/>
      <c r="I123" s="15"/>
      <c r="J123" s="15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</row>
    <row r="124" spans="1:21" ht="25.5" x14ac:dyDescent="0.2">
      <c r="A124" s="178" t="s">
        <v>63</v>
      </c>
      <c r="B124" s="89" t="s">
        <v>167</v>
      </c>
      <c r="C124" s="158">
        <v>870</v>
      </c>
      <c r="D124" s="181" t="s">
        <v>9</v>
      </c>
      <c r="E124" s="212"/>
      <c r="F124" s="211">
        <f t="shared" si="17"/>
        <v>0</v>
      </c>
      <c r="G124" s="14"/>
      <c r="H124" s="10"/>
      <c r="I124" s="15"/>
      <c r="J124" s="15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</row>
    <row r="125" spans="1:21" x14ac:dyDescent="0.2">
      <c r="A125" s="178" t="s">
        <v>64</v>
      </c>
      <c r="B125" s="262" t="s">
        <v>177</v>
      </c>
      <c r="C125" s="158">
        <v>145</v>
      </c>
      <c r="D125" s="150" t="s">
        <v>10</v>
      </c>
      <c r="E125" s="211"/>
      <c r="F125" s="211">
        <f t="shared" si="17"/>
        <v>0</v>
      </c>
      <c r="G125" s="14"/>
      <c r="H125" s="10"/>
      <c r="I125" s="15"/>
      <c r="J125" s="15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</row>
    <row r="126" spans="1:21" x14ac:dyDescent="0.2">
      <c r="A126" s="178" t="s">
        <v>65</v>
      </c>
      <c r="B126" s="262" t="s">
        <v>178</v>
      </c>
      <c r="C126" s="158">
        <v>290</v>
      </c>
      <c r="D126" s="150" t="s">
        <v>10</v>
      </c>
      <c r="E126" s="211"/>
      <c r="F126" s="211">
        <f t="shared" si="17"/>
        <v>0</v>
      </c>
      <c r="G126" s="14"/>
      <c r="H126" s="10"/>
      <c r="I126" s="15"/>
      <c r="J126" s="15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</row>
    <row r="127" spans="1:21" x14ac:dyDescent="0.2">
      <c r="A127" s="178" t="s">
        <v>66</v>
      </c>
      <c r="B127" s="25" t="s">
        <v>43</v>
      </c>
      <c r="C127" s="158">
        <v>145</v>
      </c>
      <c r="D127" s="150" t="s">
        <v>10</v>
      </c>
      <c r="E127" s="211"/>
      <c r="F127" s="211">
        <f t="shared" si="17"/>
        <v>0</v>
      </c>
      <c r="G127" s="14"/>
      <c r="H127" s="10"/>
      <c r="I127" s="15"/>
      <c r="J127" s="15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</row>
    <row r="128" spans="1:21" ht="25.5" x14ac:dyDescent="0.2">
      <c r="A128" s="178" t="s">
        <v>67</v>
      </c>
      <c r="B128" s="262" t="s">
        <v>168</v>
      </c>
      <c r="C128" s="158">
        <v>145</v>
      </c>
      <c r="D128" s="150" t="s">
        <v>10</v>
      </c>
      <c r="E128" s="211"/>
      <c r="F128" s="211">
        <f t="shared" si="17"/>
        <v>0</v>
      </c>
      <c r="G128" s="14"/>
      <c r="H128" s="10"/>
      <c r="I128" s="15"/>
      <c r="J128" s="15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</row>
    <row r="129" spans="1:21" x14ac:dyDescent="0.2">
      <c r="A129" s="178" t="s">
        <v>68</v>
      </c>
      <c r="B129" s="262" t="s">
        <v>169</v>
      </c>
      <c r="C129" s="158">
        <v>145</v>
      </c>
      <c r="D129" s="150" t="s">
        <v>9</v>
      </c>
      <c r="E129" s="211"/>
      <c r="F129" s="211">
        <f t="shared" si="17"/>
        <v>0</v>
      </c>
      <c r="G129" s="14"/>
      <c r="H129" s="10"/>
      <c r="I129" s="15"/>
      <c r="J129" s="15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</row>
    <row r="130" spans="1:21" x14ac:dyDescent="0.2">
      <c r="A130" s="178" t="s">
        <v>69</v>
      </c>
      <c r="B130" s="25" t="s">
        <v>44</v>
      </c>
      <c r="C130" s="158">
        <v>145</v>
      </c>
      <c r="D130" s="150" t="s">
        <v>10</v>
      </c>
      <c r="E130" s="211"/>
      <c r="F130" s="211">
        <f t="shared" si="17"/>
        <v>0</v>
      </c>
      <c r="G130" s="14"/>
      <c r="H130" s="10"/>
      <c r="I130" s="15"/>
      <c r="J130" s="15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</row>
    <row r="131" spans="1:21" x14ac:dyDescent="0.2">
      <c r="A131" s="178" t="s">
        <v>70</v>
      </c>
      <c r="B131" s="262" t="s">
        <v>170</v>
      </c>
      <c r="C131" s="158">
        <v>145</v>
      </c>
      <c r="D131" s="150" t="s">
        <v>24</v>
      </c>
      <c r="E131" s="211"/>
      <c r="F131" s="211">
        <f t="shared" si="17"/>
        <v>0</v>
      </c>
      <c r="G131" s="14"/>
      <c r="H131" s="10"/>
      <c r="I131" s="15"/>
      <c r="J131" s="15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</row>
    <row r="132" spans="1:21" x14ac:dyDescent="0.2">
      <c r="A132" s="178" t="s">
        <v>71</v>
      </c>
      <c r="B132" s="262" t="s">
        <v>171</v>
      </c>
      <c r="C132" s="158">
        <v>145</v>
      </c>
      <c r="D132" s="150" t="s">
        <v>10</v>
      </c>
      <c r="E132" s="211"/>
      <c r="F132" s="211">
        <f t="shared" si="17"/>
        <v>0</v>
      </c>
      <c r="G132" s="14"/>
      <c r="H132" s="10"/>
      <c r="I132" s="15"/>
      <c r="J132" s="15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</row>
    <row r="133" spans="1:21" ht="15" x14ac:dyDescent="0.25">
      <c r="A133" s="178" t="s">
        <v>72</v>
      </c>
      <c r="B133" s="262" t="s">
        <v>172</v>
      </c>
      <c r="C133" s="158">
        <v>287.10000000000002</v>
      </c>
      <c r="D133" s="243" t="s">
        <v>104</v>
      </c>
      <c r="E133" s="211"/>
      <c r="F133" s="211">
        <f t="shared" si="17"/>
        <v>0</v>
      </c>
      <c r="G133" s="14"/>
      <c r="H133" s="10"/>
      <c r="I133" s="15"/>
      <c r="J133" s="15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</row>
    <row r="134" spans="1:21" x14ac:dyDescent="0.2">
      <c r="A134" s="178" t="s">
        <v>73</v>
      </c>
      <c r="B134" s="251" t="s">
        <v>173</v>
      </c>
      <c r="C134" s="158">
        <v>145</v>
      </c>
      <c r="D134" s="153" t="s">
        <v>10</v>
      </c>
      <c r="E134" s="213"/>
      <c r="F134" s="211">
        <f t="shared" si="17"/>
        <v>0</v>
      </c>
      <c r="G134" s="14"/>
      <c r="H134" s="10"/>
      <c r="I134" s="15"/>
      <c r="J134" s="15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</row>
    <row r="135" spans="1:21" x14ac:dyDescent="0.2">
      <c r="A135" s="178" t="s">
        <v>74</v>
      </c>
      <c r="B135" s="262" t="s">
        <v>174</v>
      </c>
      <c r="C135" s="158">
        <v>145</v>
      </c>
      <c r="D135" s="150" t="s">
        <v>25</v>
      </c>
      <c r="E135" s="211"/>
      <c r="F135" s="211">
        <f t="shared" si="17"/>
        <v>0</v>
      </c>
      <c r="G135" s="14"/>
      <c r="H135" s="10"/>
      <c r="I135" s="15"/>
      <c r="J135" s="15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</row>
    <row r="136" spans="1:21" x14ac:dyDescent="0.2">
      <c r="A136" s="173"/>
      <c r="B136" s="173"/>
      <c r="C136" s="182"/>
      <c r="D136" s="172"/>
      <c r="E136" s="186"/>
      <c r="F136" s="211">
        <f t="shared" si="17"/>
        <v>0</v>
      </c>
      <c r="G136" s="14"/>
      <c r="H136" s="10"/>
      <c r="I136" s="15"/>
      <c r="J136" s="15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</row>
    <row r="137" spans="1:21" ht="25.5" x14ac:dyDescent="0.2">
      <c r="A137" s="82">
        <v>10.1</v>
      </c>
      <c r="B137" s="175" t="s">
        <v>175</v>
      </c>
      <c r="C137" s="183"/>
      <c r="D137" s="179"/>
      <c r="E137" s="214"/>
      <c r="F137" s="211">
        <f t="shared" si="17"/>
        <v>0</v>
      </c>
      <c r="G137" s="14"/>
      <c r="H137" s="10"/>
      <c r="I137" s="15"/>
      <c r="J137" s="15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</row>
    <row r="138" spans="1:21" x14ac:dyDescent="0.2">
      <c r="A138" s="180" t="s">
        <v>75</v>
      </c>
      <c r="B138" s="262" t="s">
        <v>176</v>
      </c>
      <c r="C138" s="158">
        <v>577</v>
      </c>
      <c r="D138" s="150" t="s">
        <v>10</v>
      </c>
      <c r="E138" s="211"/>
      <c r="F138" s="211">
        <f>ROUND(E138*C138,2)</f>
        <v>0</v>
      </c>
      <c r="G138" s="14"/>
      <c r="H138" s="10"/>
      <c r="I138" s="15"/>
      <c r="J138" s="15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</row>
    <row r="139" spans="1:21" ht="25.5" x14ac:dyDescent="0.2">
      <c r="A139" s="180" t="s">
        <v>76</v>
      </c>
      <c r="B139" s="89" t="s">
        <v>167</v>
      </c>
      <c r="C139" s="158">
        <v>3462</v>
      </c>
      <c r="D139" s="181" t="s">
        <v>9</v>
      </c>
      <c r="E139" s="212"/>
      <c r="F139" s="211">
        <f t="shared" si="17"/>
        <v>0</v>
      </c>
      <c r="G139" s="14"/>
      <c r="H139" s="10"/>
      <c r="I139" s="15"/>
      <c r="J139" s="15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</row>
    <row r="140" spans="1:21" x14ac:dyDescent="0.2">
      <c r="A140" s="180" t="s">
        <v>77</v>
      </c>
      <c r="B140" s="262" t="s">
        <v>177</v>
      </c>
      <c r="C140" s="158">
        <v>577</v>
      </c>
      <c r="D140" s="150" t="s">
        <v>10</v>
      </c>
      <c r="E140" s="211"/>
      <c r="F140" s="211">
        <f t="shared" si="17"/>
        <v>0</v>
      </c>
      <c r="G140" s="14"/>
      <c r="H140" s="10"/>
      <c r="I140" s="15"/>
      <c r="J140" s="15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</row>
    <row r="141" spans="1:21" x14ac:dyDescent="0.2">
      <c r="A141" s="180" t="s">
        <v>78</v>
      </c>
      <c r="B141" s="262" t="s">
        <v>178</v>
      </c>
      <c r="C141" s="158">
        <v>1154</v>
      </c>
      <c r="D141" s="150" t="s">
        <v>10</v>
      </c>
      <c r="E141" s="211"/>
      <c r="F141" s="211">
        <f t="shared" si="17"/>
        <v>0</v>
      </c>
      <c r="G141" s="14"/>
      <c r="H141" s="10"/>
      <c r="I141" s="15"/>
      <c r="J141" s="15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</row>
    <row r="142" spans="1:21" x14ac:dyDescent="0.2">
      <c r="A142" s="180" t="s">
        <v>79</v>
      </c>
      <c r="B142" s="25" t="s">
        <v>43</v>
      </c>
      <c r="C142" s="158">
        <v>577</v>
      </c>
      <c r="D142" s="150" t="s">
        <v>10</v>
      </c>
      <c r="E142" s="211"/>
      <c r="F142" s="211">
        <f t="shared" si="17"/>
        <v>0</v>
      </c>
      <c r="G142" s="14"/>
      <c r="H142" s="10"/>
      <c r="I142" s="15"/>
      <c r="J142" s="15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</row>
    <row r="143" spans="1:21" ht="25.5" x14ac:dyDescent="0.2">
      <c r="A143" s="180" t="s">
        <v>80</v>
      </c>
      <c r="B143" s="262" t="s">
        <v>168</v>
      </c>
      <c r="C143" s="158">
        <v>577</v>
      </c>
      <c r="D143" s="150" t="s">
        <v>10</v>
      </c>
      <c r="E143" s="211"/>
      <c r="F143" s="211">
        <f t="shared" si="17"/>
        <v>0</v>
      </c>
      <c r="G143" s="14"/>
      <c r="H143" s="10"/>
      <c r="I143" s="15"/>
      <c r="J143" s="15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</row>
    <row r="144" spans="1:21" x14ac:dyDescent="0.2">
      <c r="A144" s="180" t="s">
        <v>81</v>
      </c>
      <c r="B144" s="262" t="s">
        <v>169</v>
      </c>
      <c r="C144" s="158">
        <v>577</v>
      </c>
      <c r="D144" s="150" t="s">
        <v>9</v>
      </c>
      <c r="E144" s="211"/>
      <c r="F144" s="211">
        <f t="shared" si="17"/>
        <v>0</v>
      </c>
      <c r="G144" s="14"/>
      <c r="H144" s="10"/>
      <c r="I144" s="15"/>
      <c r="J144" s="15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</row>
    <row r="145" spans="1:21" x14ac:dyDescent="0.2">
      <c r="A145" s="180" t="s">
        <v>82</v>
      </c>
      <c r="B145" s="25" t="s">
        <v>44</v>
      </c>
      <c r="C145" s="158">
        <v>577</v>
      </c>
      <c r="D145" s="150" t="s">
        <v>10</v>
      </c>
      <c r="E145" s="211"/>
      <c r="F145" s="211">
        <f t="shared" si="17"/>
        <v>0</v>
      </c>
      <c r="G145" s="14"/>
      <c r="H145" s="10"/>
      <c r="I145" s="15"/>
      <c r="J145" s="15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</row>
    <row r="146" spans="1:21" x14ac:dyDescent="0.2">
      <c r="A146" s="180" t="s">
        <v>83</v>
      </c>
      <c r="B146" s="262" t="s">
        <v>170</v>
      </c>
      <c r="C146" s="158">
        <v>577</v>
      </c>
      <c r="D146" s="150" t="s">
        <v>24</v>
      </c>
      <c r="E146" s="211"/>
      <c r="F146" s="211">
        <f t="shared" si="17"/>
        <v>0</v>
      </c>
      <c r="G146" s="14"/>
      <c r="H146" s="10"/>
      <c r="I146" s="15"/>
      <c r="J146" s="15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</row>
    <row r="147" spans="1:21" x14ac:dyDescent="0.2">
      <c r="A147" s="180" t="s">
        <v>84</v>
      </c>
      <c r="B147" s="262" t="s">
        <v>171</v>
      </c>
      <c r="C147" s="158">
        <v>577</v>
      </c>
      <c r="D147" s="150" t="s">
        <v>10</v>
      </c>
      <c r="E147" s="211"/>
      <c r="F147" s="211">
        <f t="shared" si="17"/>
        <v>0</v>
      </c>
      <c r="G147" s="14"/>
      <c r="H147" s="10"/>
      <c r="I147" s="15"/>
      <c r="J147" s="15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</row>
    <row r="148" spans="1:21" ht="15" x14ac:dyDescent="0.25">
      <c r="A148" s="180" t="s">
        <v>85</v>
      </c>
      <c r="B148" s="262" t="s">
        <v>179</v>
      </c>
      <c r="C148" s="158">
        <v>1142.46</v>
      </c>
      <c r="D148" s="243" t="s">
        <v>104</v>
      </c>
      <c r="E148" s="211"/>
      <c r="F148" s="211">
        <f t="shared" si="17"/>
        <v>0</v>
      </c>
      <c r="G148" s="14"/>
      <c r="H148" s="10"/>
      <c r="I148" s="15"/>
      <c r="J148" s="15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</row>
    <row r="149" spans="1:21" x14ac:dyDescent="0.2">
      <c r="A149" s="180" t="s">
        <v>86</v>
      </c>
      <c r="B149" s="251" t="s">
        <v>173</v>
      </c>
      <c r="C149" s="158">
        <v>577</v>
      </c>
      <c r="D149" s="153" t="s">
        <v>10</v>
      </c>
      <c r="E149" s="213"/>
      <c r="F149" s="211">
        <f t="shared" si="17"/>
        <v>0</v>
      </c>
      <c r="G149" s="14"/>
      <c r="H149" s="10"/>
      <c r="I149" s="15"/>
      <c r="J149" s="15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</row>
    <row r="150" spans="1:21" x14ac:dyDescent="0.2">
      <c r="A150" s="180" t="s">
        <v>87</v>
      </c>
      <c r="B150" s="262" t="s">
        <v>174</v>
      </c>
      <c r="C150" s="158">
        <v>577</v>
      </c>
      <c r="D150" s="150" t="s">
        <v>25</v>
      </c>
      <c r="E150" s="211"/>
      <c r="F150" s="211">
        <f t="shared" si="17"/>
        <v>0</v>
      </c>
      <c r="G150" s="14"/>
      <c r="H150" s="10"/>
      <c r="I150" s="15"/>
      <c r="J150" s="15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</row>
    <row r="151" spans="1:21" x14ac:dyDescent="0.2">
      <c r="A151" s="189"/>
      <c r="B151" s="190"/>
      <c r="C151" s="191"/>
      <c r="D151" s="192"/>
      <c r="E151" s="202"/>
      <c r="F151" s="203"/>
      <c r="G151" s="14"/>
      <c r="H151" s="10"/>
      <c r="I151" s="15"/>
      <c r="J151" s="15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</row>
    <row r="152" spans="1:21" x14ac:dyDescent="0.2">
      <c r="A152" s="106">
        <v>11</v>
      </c>
      <c r="B152" s="107" t="s">
        <v>29</v>
      </c>
      <c r="C152" s="108"/>
      <c r="D152" s="109"/>
      <c r="E152" s="204"/>
      <c r="F152" s="196"/>
      <c r="G152" s="14"/>
      <c r="H152" s="10"/>
      <c r="I152" s="15"/>
      <c r="J152" s="15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</row>
    <row r="153" spans="1:21" ht="15" x14ac:dyDescent="0.25">
      <c r="A153" s="110">
        <v>11.1</v>
      </c>
      <c r="B153" s="252" t="s">
        <v>135</v>
      </c>
      <c r="C153" s="75">
        <v>224</v>
      </c>
      <c r="D153" s="243" t="s">
        <v>104</v>
      </c>
      <c r="E153" s="196"/>
      <c r="F153" s="196">
        <f t="shared" ref="F153:F156" si="18">ROUND(C153*E153,2)</f>
        <v>0</v>
      </c>
      <c r="G153" s="14"/>
      <c r="H153" s="10"/>
      <c r="I153" s="15"/>
      <c r="J153" s="15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</row>
    <row r="154" spans="1:21" ht="25.5" x14ac:dyDescent="0.25">
      <c r="A154" s="98">
        <f>+A153+0.1</f>
        <v>11.2</v>
      </c>
      <c r="B154" s="252" t="s">
        <v>136</v>
      </c>
      <c r="C154" s="75">
        <v>268.8</v>
      </c>
      <c r="D154" s="243" t="s">
        <v>104</v>
      </c>
      <c r="E154" s="196"/>
      <c r="F154" s="196">
        <f t="shared" si="18"/>
        <v>0</v>
      </c>
      <c r="G154" s="14"/>
      <c r="H154" s="10"/>
      <c r="I154" s="15"/>
      <c r="J154" s="15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</row>
    <row r="155" spans="1:21" ht="15" x14ac:dyDescent="0.25">
      <c r="A155" s="98">
        <f t="shared" ref="A155:A161" si="19">+A154+0.1</f>
        <v>11.3</v>
      </c>
      <c r="B155" s="99" t="s">
        <v>99</v>
      </c>
      <c r="C155" s="103">
        <v>268.8</v>
      </c>
      <c r="D155" s="243" t="s">
        <v>104</v>
      </c>
      <c r="E155" s="205"/>
      <c r="F155" s="205">
        <f t="shared" si="18"/>
        <v>0</v>
      </c>
      <c r="G155" s="14"/>
      <c r="H155" s="10"/>
      <c r="I155" s="15"/>
      <c r="J155" s="15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</row>
    <row r="156" spans="1:21" ht="25.5" x14ac:dyDescent="0.25">
      <c r="A156" s="98">
        <f t="shared" si="19"/>
        <v>11.4</v>
      </c>
      <c r="B156" s="252" t="s">
        <v>137</v>
      </c>
      <c r="C156" s="103">
        <v>255.36</v>
      </c>
      <c r="D156" s="243" t="s">
        <v>104</v>
      </c>
      <c r="E156" s="205"/>
      <c r="F156" s="205">
        <f t="shared" si="18"/>
        <v>0</v>
      </c>
      <c r="G156" s="14"/>
      <c r="H156" s="10"/>
      <c r="I156" s="15"/>
      <c r="J156" s="15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</row>
    <row r="157" spans="1:21" ht="15" x14ac:dyDescent="0.25">
      <c r="A157" s="98">
        <f t="shared" si="19"/>
        <v>11.5</v>
      </c>
      <c r="B157" s="99" t="s">
        <v>27</v>
      </c>
      <c r="C157" s="75">
        <v>1120</v>
      </c>
      <c r="D157" s="243" t="s">
        <v>105</v>
      </c>
      <c r="E157" s="112"/>
      <c r="F157" s="196">
        <f>ROUND(C157*E157,2)</f>
        <v>0</v>
      </c>
      <c r="G157" s="14"/>
      <c r="H157" s="10"/>
      <c r="I157" s="15"/>
      <c r="J157" s="15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</row>
    <row r="158" spans="1:21" ht="15" x14ac:dyDescent="0.25">
      <c r="A158" s="98">
        <f t="shared" si="19"/>
        <v>11.6</v>
      </c>
      <c r="B158" s="252" t="s">
        <v>138</v>
      </c>
      <c r="C158" s="75">
        <v>1120</v>
      </c>
      <c r="D158" s="243" t="s">
        <v>105</v>
      </c>
      <c r="E158" s="112"/>
      <c r="F158" s="196">
        <f t="shared" ref="F158:F160" si="20">ROUND(C158*E158,2)</f>
        <v>0</v>
      </c>
      <c r="G158" s="14"/>
      <c r="H158" s="10"/>
      <c r="I158" s="15"/>
      <c r="J158" s="15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</row>
    <row r="159" spans="1:21" ht="15" x14ac:dyDescent="0.25">
      <c r="A159" s="98">
        <f t="shared" si="19"/>
        <v>11.7</v>
      </c>
      <c r="B159" s="252" t="s">
        <v>139</v>
      </c>
      <c r="C159" s="75">
        <v>73.959999999999994</v>
      </c>
      <c r="D159" s="243" t="s">
        <v>104</v>
      </c>
      <c r="E159" s="196"/>
      <c r="F159" s="196">
        <f t="shared" si="20"/>
        <v>0</v>
      </c>
      <c r="G159" s="14"/>
      <c r="H159" s="10"/>
      <c r="I159" s="15"/>
      <c r="J159" s="15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</row>
    <row r="160" spans="1:21" ht="15" x14ac:dyDescent="0.25">
      <c r="A160" s="98">
        <f t="shared" si="19"/>
        <v>11.8</v>
      </c>
      <c r="B160" s="252" t="s">
        <v>180</v>
      </c>
      <c r="C160" s="75">
        <v>73.959999999999994</v>
      </c>
      <c r="D160" s="243" t="s">
        <v>104</v>
      </c>
      <c r="E160" s="196"/>
      <c r="F160" s="196">
        <f t="shared" si="20"/>
        <v>0</v>
      </c>
      <c r="G160" s="14"/>
      <c r="H160" s="10"/>
      <c r="I160" s="15"/>
      <c r="J160" s="15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</row>
    <row r="161" spans="1:21" ht="12.75" customHeight="1" x14ac:dyDescent="0.2">
      <c r="A161" s="98">
        <f t="shared" si="19"/>
        <v>11.9</v>
      </c>
      <c r="B161" s="99" t="s">
        <v>101</v>
      </c>
      <c r="C161" s="75">
        <v>1479.2</v>
      </c>
      <c r="D161" s="111" t="s">
        <v>28</v>
      </c>
      <c r="E161" s="196"/>
      <c r="F161" s="196">
        <f>ROUND(C161*E161,2)</f>
        <v>0</v>
      </c>
      <c r="G161" s="14"/>
      <c r="H161" s="10"/>
      <c r="I161" s="15"/>
      <c r="J161" s="15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</row>
    <row r="162" spans="1:21" x14ac:dyDescent="0.2">
      <c r="A162" s="110"/>
      <c r="B162" s="99"/>
      <c r="C162" s="75"/>
      <c r="D162" s="111"/>
      <c r="E162" s="196"/>
      <c r="F162" s="196"/>
      <c r="G162" s="14"/>
      <c r="H162" s="10"/>
      <c r="I162" s="15"/>
      <c r="J162" s="15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</row>
    <row r="163" spans="1:21" x14ac:dyDescent="0.2">
      <c r="A163" s="185">
        <v>12</v>
      </c>
      <c r="B163" s="122" t="s">
        <v>181</v>
      </c>
      <c r="C163" s="120"/>
      <c r="D163" s="121"/>
      <c r="E163" s="127"/>
      <c r="F163" s="215"/>
      <c r="G163" s="14"/>
      <c r="H163" s="10"/>
      <c r="I163" s="15"/>
      <c r="J163" s="15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</row>
    <row r="164" spans="1:21" x14ac:dyDescent="0.2">
      <c r="A164" s="123"/>
      <c r="B164" s="117"/>
      <c r="C164" s="120"/>
      <c r="D164" s="121"/>
      <c r="E164" s="127"/>
      <c r="F164" s="216"/>
      <c r="G164" s="14"/>
      <c r="H164" s="10"/>
      <c r="I164" s="15"/>
      <c r="J164" s="15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</row>
    <row r="165" spans="1:21" x14ac:dyDescent="0.2">
      <c r="A165" s="124">
        <v>12.1</v>
      </c>
      <c r="B165" s="117" t="s">
        <v>182</v>
      </c>
      <c r="C165" s="120"/>
      <c r="D165" s="121"/>
      <c r="E165" s="127"/>
      <c r="F165" s="216"/>
      <c r="G165" s="14"/>
      <c r="H165" s="10"/>
      <c r="I165" s="15"/>
      <c r="J165" s="15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</row>
    <row r="166" spans="1:21" x14ac:dyDescent="0.2">
      <c r="A166" s="124"/>
      <c r="B166" s="117"/>
      <c r="C166" s="120"/>
      <c r="D166" s="121"/>
      <c r="E166" s="127"/>
      <c r="F166" s="216"/>
      <c r="G166" s="14"/>
      <c r="H166" s="10"/>
      <c r="I166" s="15"/>
      <c r="J166" s="15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</row>
    <row r="167" spans="1:21" x14ac:dyDescent="0.2">
      <c r="A167" s="123" t="s">
        <v>89</v>
      </c>
      <c r="B167" s="117" t="s">
        <v>183</v>
      </c>
      <c r="C167" s="120"/>
      <c r="D167" s="121"/>
      <c r="E167" s="127"/>
      <c r="F167" s="216"/>
      <c r="G167" s="14"/>
      <c r="H167" s="10"/>
      <c r="I167" s="15"/>
      <c r="J167" s="15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</row>
    <row r="168" spans="1:21" ht="15" x14ac:dyDescent="0.25">
      <c r="A168" s="125" t="s">
        <v>90</v>
      </c>
      <c r="B168" s="126" t="s">
        <v>35</v>
      </c>
      <c r="C168" s="120">
        <v>99.6</v>
      </c>
      <c r="D168" s="243" t="s">
        <v>104</v>
      </c>
      <c r="E168" s="127"/>
      <c r="F168" s="144">
        <f>ROUND(E168*C168,2)</f>
        <v>0</v>
      </c>
      <c r="G168" s="14"/>
      <c r="H168" s="10"/>
      <c r="I168" s="15"/>
      <c r="J168" s="15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</row>
    <row r="169" spans="1:21" ht="25.5" x14ac:dyDescent="0.25">
      <c r="A169" s="125" t="s">
        <v>91</v>
      </c>
      <c r="B169" s="263" t="s">
        <v>184</v>
      </c>
      <c r="C169" s="104">
        <v>134.46</v>
      </c>
      <c r="D169" s="243" t="s">
        <v>104</v>
      </c>
      <c r="E169" s="114"/>
      <c r="F169" s="119">
        <f>ROUND(E169*C169,2)</f>
        <v>0</v>
      </c>
      <c r="G169" s="14"/>
      <c r="H169" s="10"/>
      <c r="I169" s="15"/>
      <c r="J169" s="15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</row>
    <row r="170" spans="1:21" x14ac:dyDescent="0.2">
      <c r="A170" s="123"/>
      <c r="B170" s="117"/>
      <c r="C170" s="120"/>
      <c r="D170" s="121"/>
      <c r="E170" s="127"/>
      <c r="F170" s="144"/>
      <c r="G170" s="14"/>
      <c r="H170" s="10"/>
      <c r="I170" s="15"/>
      <c r="J170" s="15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</row>
    <row r="171" spans="1:21" x14ac:dyDescent="0.2">
      <c r="A171" s="123" t="s">
        <v>92</v>
      </c>
      <c r="B171" s="128" t="s">
        <v>185</v>
      </c>
      <c r="C171" s="120"/>
      <c r="D171" s="121"/>
      <c r="E171" s="127"/>
      <c r="F171" s="144"/>
      <c r="G171" s="14"/>
      <c r="H171" s="10"/>
      <c r="I171" s="15"/>
      <c r="J171" s="15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</row>
    <row r="172" spans="1:21" ht="15" x14ac:dyDescent="0.25">
      <c r="A172" s="125" t="s">
        <v>93</v>
      </c>
      <c r="B172" s="129" t="s">
        <v>36</v>
      </c>
      <c r="C172" s="120">
        <v>375.5</v>
      </c>
      <c r="D172" s="243" t="s">
        <v>105</v>
      </c>
      <c r="E172" s="127"/>
      <c r="F172" s="144">
        <f>ROUND(E172*C172,2)</f>
        <v>0</v>
      </c>
      <c r="G172" s="14"/>
      <c r="H172" s="184"/>
      <c r="I172" s="15"/>
      <c r="J172" s="15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</row>
    <row r="173" spans="1:21" x14ac:dyDescent="0.2">
      <c r="A173" s="125" t="s">
        <v>94</v>
      </c>
      <c r="B173" s="126" t="s">
        <v>37</v>
      </c>
      <c r="C173" s="120">
        <v>470</v>
      </c>
      <c r="D173" s="121" t="s">
        <v>9</v>
      </c>
      <c r="E173" s="127"/>
      <c r="F173" s="144">
        <f>ROUND(E173*C173,2)</f>
        <v>0</v>
      </c>
      <c r="G173" s="14"/>
      <c r="H173" s="10"/>
      <c r="I173" s="15"/>
      <c r="J173" s="15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</row>
    <row r="174" spans="1:21" x14ac:dyDescent="0.2">
      <c r="A174" s="110"/>
      <c r="B174" s="99"/>
      <c r="C174" s="75"/>
      <c r="D174" s="111"/>
      <c r="E174" s="196"/>
      <c r="F174" s="196"/>
      <c r="G174" s="14"/>
      <c r="H174" s="10"/>
      <c r="I174" s="15"/>
      <c r="J174" s="15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</row>
    <row r="175" spans="1:21" ht="63.75" x14ac:dyDescent="0.2">
      <c r="A175" s="113">
        <v>13</v>
      </c>
      <c r="B175" s="260" t="s">
        <v>186</v>
      </c>
      <c r="C175" s="171">
        <v>13969.9</v>
      </c>
      <c r="D175" s="172" t="s">
        <v>9</v>
      </c>
      <c r="E175" s="186"/>
      <c r="F175" s="195">
        <f t="shared" ref="F175:F176" si="21">ROUND(C175*E175,2)</f>
        <v>0</v>
      </c>
      <c r="G175" s="14"/>
      <c r="H175" s="10"/>
      <c r="I175" s="15"/>
      <c r="J175" s="15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</row>
    <row r="176" spans="1:21" ht="38.25" x14ac:dyDescent="0.2">
      <c r="A176" s="113">
        <v>14</v>
      </c>
      <c r="B176" s="261" t="s">
        <v>142</v>
      </c>
      <c r="C176" s="171">
        <v>13969.9</v>
      </c>
      <c r="D176" s="172" t="s">
        <v>9</v>
      </c>
      <c r="E176" s="186"/>
      <c r="F176" s="195">
        <f t="shared" si="21"/>
        <v>0</v>
      </c>
      <c r="G176" s="14"/>
      <c r="H176" s="10"/>
      <c r="I176" s="15"/>
      <c r="J176" s="15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</row>
    <row r="177" spans="1:21" x14ac:dyDescent="0.2">
      <c r="A177" s="76"/>
      <c r="B177" s="77" t="s">
        <v>95</v>
      </c>
      <c r="C177" s="80"/>
      <c r="D177" s="78"/>
      <c r="E177" s="207"/>
      <c r="F177" s="208">
        <f>SUM(F62:F176)</f>
        <v>0</v>
      </c>
      <c r="G177" s="14"/>
      <c r="H177" s="10"/>
      <c r="I177" s="15"/>
      <c r="J177" s="15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</row>
    <row r="178" spans="1:21" x14ac:dyDescent="0.2">
      <c r="A178" s="22"/>
      <c r="B178" s="23"/>
      <c r="C178" s="79"/>
      <c r="D178" s="20"/>
      <c r="E178" s="168"/>
      <c r="F178" s="195"/>
      <c r="G178" s="14"/>
      <c r="H178" s="10"/>
      <c r="I178" s="15"/>
      <c r="J178" s="15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</row>
    <row r="179" spans="1:21" x14ac:dyDescent="0.2">
      <c r="A179" s="41" t="s">
        <v>11</v>
      </c>
      <c r="B179" s="42" t="s">
        <v>12</v>
      </c>
      <c r="C179" s="87"/>
      <c r="D179" s="85"/>
      <c r="E179" s="199"/>
      <c r="F179" s="40"/>
      <c r="G179" s="14"/>
      <c r="I179" s="15"/>
      <c r="J179" s="15"/>
    </row>
    <row r="180" spans="1:21" ht="63.75" x14ac:dyDescent="0.2">
      <c r="A180" s="129">
        <v>1</v>
      </c>
      <c r="B180" s="149" t="s">
        <v>187</v>
      </c>
      <c r="C180" s="115">
        <v>1</v>
      </c>
      <c r="D180" s="150" t="s">
        <v>10</v>
      </c>
      <c r="E180" s="217"/>
      <c r="F180" s="218">
        <f>ROUND(C180*E180,2)</f>
        <v>0</v>
      </c>
      <c r="G180" s="14"/>
      <c r="I180" s="15"/>
      <c r="J180" s="15"/>
    </row>
    <row r="181" spans="1:21" ht="25.5" x14ac:dyDescent="0.2">
      <c r="A181" s="16">
        <v>2</v>
      </c>
      <c r="B181" s="118" t="s">
        <v>34</v>
      </c>
      <c r="C181" s="219"/>
      <c r="D181" s="151" t="s">
        <v>96</v>
      </c>
      <c r="E181" s="219"/>
      <c r="F181" s="218">
        <f>ROUND(C181*E181,2)</f>
        <v>0</v>
      </c>
      <c r="G181" s="14"/>
      <c r="I181" s="15"/>
      <c r="J181" s="15"/>
    </row>
    <row r="182" spans="1:21" x14ac:dyDescent="0.2">
      <c r="A182" s="37"/>
      <c r="B182" s="38" t="s">
        <v>13</v>
      </c>
      <c r="C182" s="145"/>
      <c r="D182" s="146"/>
      <c r="E182" s="220"/>
      <c r="F182" s="39">
        <f>SUM(F180:F181)</f>
        <v>0</v>
      </c>
      <c r="G182" s="14"/>
      <c r="I182" s="15"/>
      <c r="J182" s="15"/>
    </row>
    <row r="183" spans="1:21" x14ac:dyDescent="0.2">
      <c r="A183" s="51"/>
      <c r="B183" s="52"/>
      <c r="C183" s="51"/>
      <c r="D183" s="51"/>
      <c r="E183" s="221"/>
      <c r="F183" s="222"/>
      <c r="G183" s="4"/>
      <c r="H183" s="130"/>
      <c r="I183" s="15"/>
      <c r="J183" s="15"/>
      <c r="K183" s="72"/>
    </row>
    <row r="184" spans="1:21" x14ac:dyDescent="0.2">
      <c r="A184" s="43"/>
      <c r="B184" s="44" t="s">
        <v>14</v>
      </c>
      <c r="C184" s="45"/>
      <c r="D184" s="46"/>
      <c r="E184" s="223"/>
      <c r="F184" s="47">
        <f>+F182+F177+F58</f>
        <v>0</v>
      </c>
      <c r="I184" s="15"/>
      <c r="J184" s="15"/>
    </row>
    <row r="185" spans="1:21" x14ac:dyDescent="0.2">
      <c r="A185" s="48"/>
      <c r="B185" s="49" t="s">
        <v>14</v>
      </c>
      <c r="C185" s="48"/>
      <c r="D185" s="48"/>
      <c r="E185" s="224"/>
      <c r="F185" s="225">
        <f>+F184</f>
        <v>0</v>
      </c>
      <c r="I185" s="15"/>
      <c r="J185" s="15"/>
    </row>
    <row r="186" spans="1:21" x14ac:dyDescent="0.2">
      <c r="A186" s="51"/>
      <c r="B186" s="52"/>
      <c r="C186" s="51"/>
      <c r="D186" s="51"/>
      <c r="E186" s="221"/>
      <c r="F186" s="222"/>
    </row>
    <row r="187" spans="1:21" x14ac:dyDescent="0.2">
      <c r="A187" s="51"/>
      <c r="B187" s="52"/>
      <c r="C187" s="51"/>
      <c r="D187" s="51"/>
      <c r="E187" s="221"/>
      <c r="F187" s="222"/>
    </row>
    <row r="188" spans="1:21" x14ac:dyDescent="0.2">
      <c r="A188" s="51"/>
      <c r="B188" s="53" t="s">
        <v>15</v>
      </c>
      <c r="C188" s="54"/>
      <c r="D188" s="55"/>
      <c r="E188" s="226"/>
      <c r="F188" s="227"/>
    </row>
    <row r="189" spans="1:21" x14ac:dyDescent="0.2">
      <c r="A189" s="51"/>
      <c r="B189" s="264" t="s">
        <v>16</v>
      </c>
      <c r="C189" s="57">
        <v>0.1</v>
      </c>
      <c r="D189" s="55"/>
      <c r="E189" s="226"/>
      <c r="F189" s="218">
        <f>ROUND(C189*$F$184,2)</f>
        <v>0</v>
      </c>
    </row>
    <row r="190" spans="1:21" x14ac:dyDescent="0.2">
      <c r="A190" s="51"/>
      <c r="B190" s="56" t="s">
        <v>17</v>
      </c>
      <c r="C190" s="57">
        <v>0.04</v>
      </c>
      <c r="D190" s="58"/>
      <c r="E190" s="226"/>
      <c r="F190" s="218">
        <f t="shared" ref="F190:F193" si="22">ROUND(C190*$F$184,2)</f>
        <v>0</v>
      </c>
    </row>
    <row r="191" spans="1:21" x14ac:dyDescent="0.2">
      <c r="A191" s="51"/>
      <c r="B191" s="132" t="s">
        <v>39</v>
      </c>
      <c r="C191" s="57">
        <v>0.05</v>
      </c>
      <c r="D191" s="58"/>
      <c r="E191" s="226"/>
      <c r="F191" s="218">
        <f t="shared" si="22"/>
        <v>0</v>
      </c>
    </row>
    <row r="192" spans="1:21" x14ac:dyDescent="0.2">
      <c r="A192" s="51"/>
      <c r="B192" s="56" t="s">
        <v>18</v>
      </c>
      <c r="C192" s="57">
        <v>0.01</v>
      </c>
      <c r="D192" s="58"/>
      <c r="E192" s="226"/>
      <c r="F192" s="218">
        <f>ROUND(C192*$F$184,2)</f>
        <v>0</v>
      </c>
    </row>
    <row r="193" spans="1:8" x14ac:dyDescent="0.2">
      <c r="A193" s="51"/>
      <c r="B193" s="56" t="s">
        <v>19</v>
      </c>
      <c r="C193" s="57">
        <v>0.04</v>
      </c>
      <c r="D193" s="58"/>
      <c r="E193" s="226"/>
      <c r="F193" s="218">
        <f t="shared" si="22"/>
        <v>0</v>
      </c>
    </row>
    <row r="194" spans="1:8" x14ac:dyDescent="0.2">
      <c r="A194" s="51"/>
      <c r="B194" s="56" t="s">
        <v>20</v>
      </c>
      <c r="C194" s="57">
        <v>0.03</v>
      </c>
      <c r="D194" s="58"/>
      <c r="E194" s="226"/>
      <c r="F194" s="218">
        <f>ROUND(C194*$F$184,2)</f>
        <v>0</v>
      </c>
    </row>
    <row r="195" spans="1:8" x14ac:dyDescent="0.2">
      <c r="A195" s="51"/>
      <c r="B195" s="265" t="s">
        <v>188</v>
      </c>
      <c r="C195" s="57">
        <v>1.7999999999999999E-2</v>
      </c>
      <c r="D195" s="59"/>
      <c r="E195" s="228"/>
      <c r="F195" s="218">
        <f>ROUND(C195*F184,2)</f>
        <v>0</v>
      </c>
    </row>
    <row r="196" spans="1:8" x14ac:dyDescent="0.2">
      <c r="A196" s="51"/>
      <c r="B196" s="133" t="s">
        <v>40</v>
      </c>
      <c r="C196" s="134">
        <v>1E-3</v>
      </c>
      <c r="D196" s="135"/>
      <c r="E196" s="229"/>
      <c r="F196" s="218">
        <f>ROUND(C196*$F$184,2)</f>
        <v>0</v>
      </c>
    </row>
    <row r="197" spans="1:8" x14ac:dyDescent="0.2">
      <c r="A197" s="51"/>
      <c r="B197" s="60" t="s">
        <v>21</v>
      </c>
      <c r="C197" s="57">
        <v>0.05</v>
      </c>
      <c r="D197" s="59"/>
      <c r="E197" s="228"/>
      <c r="F197" s="218">
        <f>ROUND(C197*$F$184,2)</f>
        <v>0</v>
      </c>
    </row>
    <row r="198" spans="1:8" ht="25.5" x14ac:dyDescent="0.2">
      <c r="A198" s="51"/>
      <c r="B198" s="136" t="s">
        <v>41</v>
      </c>
      <c r="C198" s="137">
        <v>1.4999999999999999E-2</v>
      </c>
      <c r="D198" s="138"/>
      <c r="E198" s="230"/>
      <c r="F198" s="218">
        <f>ROUND(C198*$F$184,2)</f>
        <v>0</v>
      </c>
    </row>
    <row r="199" spans="1:8" x14ac:dyDescent="0.2">
      <c r="A199" s="51"/>
      <c r="B199" s="136" t="s">
        <v>42</v>
      </c>
      <c r="C199" s="139">
        <v>0.01</v>
      </c>
      <c r="D199" s="140"/>
      <c r="E199" s="231"/>
      <c r="F199" s="218">
        <f>ROUND(C199*$F$184,2)</f>
        <v>0</v>
      </c>
    </row>
    <row r="200" spans="1:8" x14ac:dyDescent="0.2">
      <c r="A200" s="142"/>
      <c r="B200" s="61" t="s">
        <v>22</v>
      </c>
      <c r="C200" s="62"/>
      <c r="D200" s="63"/>
      <c r="E200" s="232"/>
      <c r="F200" s="233">
        <f>SUM(F189:F199)</f>
        <v>0</v>
      </c>
    </row>
    <row r="201" spans="1:8" x14ac:dyDescent="0.2">
      <c r="A201" s="51"/>
      <c r="B201" s="53"/>
      <c r="C201" s="64"/>
      <c r="D201" s="59"/>
      <c r="E201" s="228"/>
      <c r="F201" s="234"/>
    </row>
    <row r="202" spans="1:8" x14ac:dyDescent="0.2">
      <c r="A202" s="143"/>
      <c r="B202" s="141" t="s">
        <v>23</v>
      </c>
      <c r="C202" s="81"/>
      <c r="D202" s="81"/>
      <c r="E202" s="235"/>
      <c r="F202" s="236">
        <f>+F200+F185</f>
        <v>0</v>
      </c>
      <c r="G202" s="188"/>
      <c r="H202" s="130"/>
    </row>
    <row r="203" spans="1:8" x14ac:dyDescent="0.2">
      <c r="A203" s="50"/>
      <c r="B203" s="50"/>
      <c r="C203" s="50"/>
      <c r="D203" s="50"/>
      <c r="E203" s="70"/>
      <c r="F203" s="50"/>
    </row>
    <row r="204" spans="1:8" x14ac:dyDescent="0.2">
      <c r="A204" s="50"/>
      <c r="B204" s="50"/>
      <c r="C204" s="50"/>
      <c r="D204" s="50"/>
      <c r="E204" s="70"/>
      <c r="F204" s="50"/>
    </row>
    <row r="205" spans="1:8" x14ac:dyDescent="0.2">
      <c r="A205" s="65"/>
      <c r="B205" s="157"/>
      <c r="C205" s="65"/>
      <c r="D205" s="65"/>
      <c r="E205" s="66"/>
      <c r="F205" s="66"/>
    </row>
    <row r="206" spans="1:8" x14ac:dyDescent="0.2">
      <c r="A206" s="68"/>
      <c r="B206" s="68"/>
      <c r="C206" s="68"/>
      <c r="D206" s="68"/>
      <c r="E206" s="69"/>
      <c r="F206" s="69"/>
    </row>
    <row r="207" spans="1:8" x14ac:dyDescent="0.2">
      <c r="A207" s="50"/>
      <c r="B207" s="50"/>
      <c r="C207" s="50"/>
      <c r="D207" s="50"/>
      <c r="E207" s="70"/>
      <c r="F207" s="70"/>
    </row>
    <row r="208" spans="1:8" x14ac:dyDescent="0.2">
      <c r="A208" s="50"/>
      <c r="B208" s="50"/>
      <c r="C208" s="50"/>
      <c r="D208" s="50"/>
      <c r="E208" s="70"/>
      <c r="F208" s="70"/>
    </row>
    <row r="209" spans="1:6" x14ac:dyDescent="0.2">
      <c r="A209" s="50"/>
      <c r="B209" s="50"/>
      <c r="C209" s="50"/>
      <c r="D209" s="50"/>
      <c r="E209" s="70"/>
      <c r="F209" s="70"/>
    </row>
    <row r="210" spans="1:6" x14ac:dyDescent="0.2">
      <c r="A210" s="50"/>
      <c r="B210" s="50"/>
      <c r="C210" s="50"/>
      <c r="D210" s="50"/>
      <c r="E210" s="70"/>
      <c r="F210" s="70"/>
    </row>
    <row r="211" spans="1:6" x14ac:dyDescent="0.2">
      <c r="A211" s="50"/>
      <c r="B211" s="50"/>
      <c r="C211" s="50"/>
      <c r="D211" s="50"/>
      <c r="E211" s="70"/>
      <c r="F211" s="70"/>
    </row>
    <row r="212" spans="1:6" x14ac:dyDescent="0.2">
      <c r="A212" s="50"/>
      <c r="B212" s="50"/>
      <c r="C212" s="50"/>
      <c r="D212" s="50"/>
      <c r="E212" s="70"/>
      <c r="F212" s="70"/>
    </row>
    <row r="213" spans="1:6" x14ac:dyDescent="0.2">
      <c r="A213" s="50"/>
      <c r="B213" s="50"/>
      <c r="C213" s="50"/>
      <c r="D213" s="50"/>
      <c r="E213" s="70"/>
      <c r="F213" s="70"/>
    </row>
    <row r="214" spans="1:6" x14ac:dyDescent="0.2">
      <c r="A214" s="50"/>
      <c r="B214" s="50"/>
      <c r="C214" s="50"/>
      <c r="D214" s="50"/>
      <c r="E214" s="70"/>
      <c r="F214" s="70"/>
    </row>
    <row r="215" spans="1:6" x14ac:dyDescent="0.2">
      <c r="A215" s="50"/>
      <c r="B215" s="50"/>
      <c r="C215" s="50"/>
      <c r="D215" s="50"/>
      <c r="E215" s="70"/>
      <c r="F215" s="70"/>
    </row>
    <row r="216" spans="1:6" x14ac:dyDescent="0.2">
      <c r="A216" s="50"/>
      <c r="B216" s="50"/>
      <c r="C216" s="50"/>
      <c r="D216" s="50"/>
      <c r="E216" s="70"/>
      <c r="F216" s="70"/>
    </row>
    <row r="217" spans="1:6" x14ac:dyDescent="0.2">
      <c r="A217" s="50"/>
      <c r="B217" s="50"/>
      <c r="C217" s="50"/>
      <c r="D217" s="50"/>
      <c r="E217" s="70"/>
      <c r="F217" s="70"/>
    </row>
    <row r="218" spans="1:6" x14ac:dyDescent="0.2">
      <c r="A218" s="50"/>
      <c r="B218" s="50"/>
      <c r="C218" s="50"/>
      <c r="D218" s="50"/>
      <c r="E218" s="70"/>
      <c r="F218" s="70"/>
    </row>
    <row r="219" spans="1:6" x14ac:dyDescent="0.2">
      <c r="A219" s="50"/>
      <c r="B219" s="50"/>
      <c r="C219" s="50"/>
      <c r="D219" s="50"/>
      <c r="E219" s="70"/>
      <c r="F219" s="70"/>
    </row>
    <row r="220" spans="1:6" x14ac:dyDescent="0.2">
      <c r="A220" s="50"/>
      <c r="B220" s="50"/>
      <c r="C220" s="50"/>
      <c r="D220" s="50"/>
      <c r="E220" s="70"/>
      <c r="F220" s="70"/>
    </row>
    <row r="221" spans="1:6" x14ac:dyDescent="0.2">
      <c r="A221" s="50"/>
      <c r="B221" s="50"/>
      <c r="C221" s="50"/>
      <c r="D221" s="50"/>
      <c r="E221" s="70"/>
      <c r="F221" s="70"/>
    </row>
    <row r="222" spans="1:6" x14ac:dyDescent="0.2">
      <c r="A222" s="50"/>
      <c r="B222" s="50"/>
      <c r="C222" s="50"/>
      <c r="D222" s="50"/>
      <c r="E222" s="70"/>
      <c r="F222" s="70"/>
    </row>
    <row r="223" spans="1:6" x14ac:dyDescent="0.2">
      <c r="A223" s="50"/>
      <c r="B223" s="50"/>
      <c r="C223" s="50"/>
      <c r="D223" s="50"/>
      <c r="E223" s="70"/>
      <c r="F223" s="70"/>
    </row>
    <row r="224" spans="1:6" x14ac:dyDescent="0.2">
      <c r="A224" s="50"/>
      <c r="B224" s="50"/>
      <c r="C224" s="50"/>
      <c r="D224" s="50"/>
      <c r="E224" s="70"/>
      <c r="F224" s="70"/>
    </row>
    <row r="228" spans="1:6" x14ac:dyDescent="0.2">
      <c r="A228" s="74"/>
      <c r="B228" s="74"/>
      <c r="C228" s="74"/>
      <c r="D228" s="74"/>
      <c r="E228" s="73"/>
      <c r="F228" s="73"/>
    </row>
  </sheetData>
  <sheetProtection algorithmName="SHA-512" hashValue="WzQ40n4tzyTl74Y/QcVssas1e5AeGsQJj7nb0tdPhwGShmfelrcsIJ1MK6gtaIwM9QakkC7+j12NupJ/vwasyg==" saltValue="VWswPDImd/8GKmfLAohxug==" spinCount="100000" sheet="1" objects="1" scenarios="1"/>
  <mergeCells count="2">
    <mergeCell ref="A2:F2"/>
    <mergeCell ref="A3:F3"/>
  </mergeCells>
  <dataValidations count="1">
    <dataValidation type="list" allowBlank="1" showInputMessage="1" showErrorMessage="1" sqref="B4">
      <formula1>$B$1:$B$194</formula1>
    </dataValidation>
  </dataValidations>
  <printOptions horizontalCentered="1"/>
  <pageMargins left="0.19685039370078741" right="0.19685039370078741" top="0.19685039370078741" bottom="0.19685039370078741" header="0.19685039370078741" footer="0.19685039370078741"/>
  <pageSetup scale="95" orientation="portrait" r:id="rId1"/>
  <headerFooter alignWithMargins="0"/>
  <rowBreaks count="5" manualBreakCount="5">
    <brk id="44" max="5" man="1"/>
    <brk id="79" max="5" man="1"/>
    <brk id="111" max="5" man="1"/>
    <brk id="151" max="5" man="1"/>
    <brk id="184" max="5" man="1"/>
  </rowBreaks>
  <ignoredErrors>
    <ignoredError sqref="F9:F188 F201 F190:F191 F19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 DE PARTIDAS</vt:lpstr>
      <vt:lpstr>'LISTA DE PARTIDAS'!Área_de_impresión</vt:lpstr>
      <vt:lpstr>'LISTA DE PARTIDAS'!Títulos_a_imprimir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Sofía De León Rosario</dc:creator>
  <cp:lastModifiedBy>Sonia Esther Rodríguez Restituyo</cp:lastModifiedBy>
  <cp:lastPrinted>2020-11-25T17:15:07Z</cp:lastPrinted>
  <dcterms:created xsi:type="dcterms:W3CDTF">2019-10-15T13:22:51Z</dcterms:created>
  <dcterms:modified xsi:type="dcterms:W3CDTF">2020-11-25T17:17:39Z</dcterms:modified>
</cp:coreProperties>
</file>