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40" windowHeight="7035" activeTab="0"/>
  </bookViews>
  <sheets>
    <sheet name="LISTADO DE PARTIDAS" sheetId="1" r:id="rId1"/>
  </sheets>
  <externalReferences>
    <externalReference r:id="rId4"/>
  </externalReferences>
  <definedNames>
    <definedName name="_xlnm.Print_Area" localSheetId="0">'LISTADO DE PARTIDAS'!$A$1:$F$95</definedName>
    <definedName name="INSUMO_1">'[1]AC. LOS LIMONES ACERO '!$D$2</definedName>
    <definedName name="_xlnm.Print_Titles" localSheetId="0">'LISTADO DE PARTIDAS'!$1:$6</definedName>
  </definedNames>
  <calcPr fullCalcOnLoad="1"/>
</workbook>
</file>

<file path=xl/sharedStrings.xml><?xml version="1.0" encoding="utf-8"?>
<sst xmlns="http://schemas.openxmlformats.org/spreadsheetml/2006/main" count="128" uniqueCount="96">
  <si>
    <t>A</t>
  </si>
  <si>
    <t>M</t>
  </si>
  <si>
    <t>M3</t>
  </si>
  <si>
    <t>U</t>
  </si>
  <si>
    <t xml:space="preserve"> </t>
  </si>
  <si>
    <t>P.A</t>
  </si>
  <si>
    <t>PA</t>
  </si>
  <si>
    <t>CANTIDAD</t>
  </si>
  <si>
    <t>EMBELLECIMIENTO CON GRAVILLA</t>
  </si>
  <si>
    <t>M2</t>
  </si>
  <si>
    <t>UND</t>
  </si>
  <si>
    <t xml:space="preserve">SUB-TOTAL GENERAL </t>
  </si>
  <si>
    <t>GASTOS INDIRECTOS</t>
  </si>
  <si>
    <t>GASTOS ADMINISTRATIVOS</t>
  </si>
  <si>
    <t>HONORARIOS PROFESIONALES</t>
  </si>
  <si>
    <t>SEGUROS, POLIZAS Y FIANZAS</t>
  </si>
  <si>
    <t xml:space="preserve">SUPERVISION </t>
  </si>
  <si>
    <t>GASTOS DE TRANSPORTE</t>
  </si>
  <si>
    <t>LEY 6-86</t>
  </si>
  <si>
    <t>ITBIS DE LOS HONORARIOS PROFESIONALES</t>
  </si>
  <si>
    <t xml:space="preserve">TOTAL GASTOS INDIRECTOS </t>
  </si>
  <si>
    <t>TOTAL A EJECUTAR</t>
  </si>
  <si>
    <t>TOTAL A CONTRATAR</t>
  </si>
  <si>
    <t>Provincia: AZUA</t>
  </si>
  <si>
    <t>ZONA: II</t>
  </si>
  <si>
    <t>D E S C R I P C I O N</t>
  </si>
  <si>
    <t>P.U. (RD$)</t>
  </si>
  <si>
    <t>VALOR ( RD$)</t>
  </si>
  <si>
    <t xml:space="preserve">DEMOLICION DE DEPOSITO REGULADOR EXISTENTE </t>
  </si>
  <si>
    <t xml:space="preserve">DEMOLICION DE DEPOSITO DE MAMPOSTERIA </t>
  </si>
  <si>
    <t>VARIOS</t>
  </si>
  <si>
    <t>Z</t>
  </si>
  <si>
    <t>HRS</t>
  </si>
  <si>
    <t>REHABILITACION CAMINO DE ACCESO A  DEPOSITO</t>
  </si>
  <si>
    <t xml:space="preserve">DEMOLICION DE DEPOSITO EXISTENTE Y CONSTRUCION DE NUEVO DEPOSITO VITRIFICADO  EN LAS FLORES </t>
  </si>
  <si>
    <t>I</t>
  </si>
  <si>
    <t>II</t>
  </si>
  <si>
    <t>PART.</t>
  </si>
  <si>
    <t>PRELIMINARES</t>
  </si>
  <si>
    <t>MOV. DE TIERRA</t>
  </si>
  <si>
    <t>EXPLANACION CON EQUIPO</t>
  </si>
  <si>
    <t>M3E</t>
  </si>
  <si>
    <t xml:space="preserve">DEPOSITO </t>
  </si>
  <si>
    <t>INSTALACIONES: (ENTRADA, SALIDA Y BYPASS)</t>
  </si>
  <si>
    <t>MANO DE OBRA INSTALACIONES</t>
  </si>
  <si>
    <t>MOVIMIENTO DE TIERRA</t>
  </si>
  <si>
    <t>4.16.1</t>
  </si>
  <si>
    <t>4.16.2</t>
  </si>
  <si>
    <t>ASIENTO DE ARENA</t>
  </si>
  <si>
    <t>4.16.3</t>
  </si>
  <si>
    <t>4.16.4</t>
  </si>
  <si>
    <t xml:space="preserve">LIMPIEZA FINAL </t>
  </si>
  <si>
    <t>ESTUDIOS Y DISENOS</t>
  </si>
  <si>
    <t>VALLA ANUNCIANDO OBRA 16'X 10' IMPRESION FULL COLOR, CONTENIENTO LOGO DE INAPA, NOMBRE PROYECTO Y  CONTRATISTA. ESTRUCTURA EN TUBOS GALVANIZADOS 1 1/2 X 1 1/2 Y SOPORTESA EN TUBO CUAD. 4X4</t>
  </si>
  <si>
    <t>MES</t>
  </si>
  <si>
    <t>SUB-TOTAL FASE Z</t>
  </si>
  <si>
    <t xml:space="preserve">CODIA </t>
  </si>
  <si>
    <t>IMPREVISTOS</t>
  </si>
  <si>
    <t>MANTENIMIENTO Y OPERACION SISTEMA</t>
  </si>
  <si>
    <t>BOTE DE MATERIAL CON CAMION  D= 5 KM</t>
  </si>
  <si>
    <t>SUMINISTRO E INSTALACION DEPOSITO REGULADOR, ACERO VITRIFICADO CAP. 400 M3 (INC. DOMO, ESCOTILLAS DE INSPECCION MEDIDOR DE NIVEL, VENTILACION DE TECHO, - SEGUN ESPECIFICACIONES).</t>
  </si>
  <si>
    <t xml:space="preserve">CONSTRUCION DE DEPOSITO REGULADOR VITRIFICADO DE 400 M3 DE D= 7.60 M  Y H= 8.67 M </t>
  </si>
  <si>
    <t>EXCAVACION DE MATERIAL COMPACTO C/EQUIPO PARA TUBERIA</t>
  </si>
  <si>
    <t>RELLENO COMPACTADO C/COMPACTADOR MECANICO EN CAPA DE 0.20 M.</t>
  </si>
  <si>
    <t xml:space="preserve">REGISTRO PARA VALVULAS DE ENTRADA Y SALIDA SEGÚN DETALLE </t>
  </si>
  <si>
    <t xml:space="preserve">REGISTRO PARA VALVULAS EN DESAGUE SEGÚN DETALLE </t>
  </si>
  <si>
    <t>MURO DE BLOCK CALADO</t>
  </si>
  <si>
    <t>MURO DE BLOCK DE 6" SNP VIOLINADO</t>
  </si>
  <si>
    <t>PUERTA DE MALLA CICLONICA L= 4.00 M.</t>
  </si>
  <si>
    <t>VIGA INFERIOR SOBRE NIVEL DE TERRENO  ( 0.20 X 0.20), 4.20 QQ/M3</t>
  </si>
  <si>
    <t xml:space="preserve">ZAPATA DE MURO (0.45 X 0.25), 0.70 QQ/M3 (INC. MOVIMIENTO DE TIERRA) </t>
  </si>
  <si>
    <t>VERJA DE MURO DE BLOCK DE 6" Y BLOCK CALADO, SEGÚN DETALLE EN PLANO</t>
  </si>
  <si>
    <t xml:space="preserve">COLUMNA C2 0.25 X 0.25, 3.98  QQ/M3  INC. ZAPATA, </t>
  </si>
  <si>
    <t>ACERA EXTERIOR 0.60 M</t>
  </si>
  <si>
    <t>SUMINISTRO DE TUBERIA DE DESAGUE Y REBOSE  Ø6'' PVC SDR-32.5 C/J.G</t>
  </si>
  <si>
    <t xml:space="preserve">CODO 6''X90° ACERO SCH-40, C/PROTECCION ANTICORROSIVA </t>
  </si>
  <si>
    <t>JUNTA MECANICA TIPO DRESSER Ø6'' 150 PSI</t>
  </si>
  <si>
    <t xml:space="preserve">CODO 6''X45° ACERO SCH-40 C/PROTECCION ANTICORROSIVA </t>
  </si>
  <si>
    <t xml:space="preserve">CODO 8''X45° ACERO SCH-40 C/PROTECCION ANTICORROSIVA </t>
  </si>
  <si>
    <t>JUNTA MECANICA TIPO DRESSER Ø8'' 150 PSI</t>
  </si>
  <si>
    <t xml:space="preserve">TEE 8''X6'' ACERO SCH-40, C/PROTECCION ANTICORROSIVA </t>
  </si>
  <si>
    <t xml:space="preserve">DE COMPUERTA DE 6" H.F. 150 PSI PLATILLADA COMPLETA (INCLUYE: CUERPO DE LA VALVULA, TORNILLOS 5/8" X 3", JUNTA DE GOMA, NIPLE PLATILLADO DE Ø X 12", JUNTA DRESSER Ø,)  </t>
  </si>
  <si>
    <t xml:space="preserve">DE DESAGUE DE 6" H.F. 150 PSI PLATILLADA COMPLETA (INCLUYE: CUERPO DE LA VALVULA, TORNILLOS 5/8" X 3", JUNTA DE GOMA, NIPLE PLATILLADO DE Ø X 12", JUNTA DRESSER Ø,TEE DEL Ø Y UN TUBO DE ACERO DE LØ DONDE SE COLOCARA) </t>
  </si>
  <si>
    <t xml:space="preserve">DE COMPUERTA DE 8" H.F. 150 PSI PLATILLADA COMPLETA (INCLUYE: CUERPO DE LA VALVULA, TORNILLOS 5/8" X 3", JUNTA DE GOMA, NIPLE PLATILLADO DE Ø X 12", JUNTA DRESSER Ø,)  </t>
  </si>
  <si>
    <t>REPLANTEO Y CONTROL TOPOGRAFICO</t>
  </si>
  <si>
    <t>BOTE DE MATERIAL DEMOLIDO  DMIN= 5 KM</t>
  </si>
  <si>
    <t>REACONDICIONAMIENTO DE CAMINO CON EQUIPO GRADER, INCLUYE LIMPIEZAS, CORTE, EMPUJE Y NIVELACION (SECTOR LAS FLORES)  ( L= 100.00 M  A= 4.00 M)</t>
  </si>
  <si>
    <t>SUB-TOTAL FASE A</t>
  </si>
  <si>
    <t xml:space="preserve">CONSTRUCCION DE BASE EN HORMIGON ARMADO PARA SOPORTE DE DEPOSITO VITRIFICADO </t>
  </si>
  <si>
    <t>Obra: DEPOSITO REGULADOR AMPLIACION ACUEDUCTO LAS YAYAS EXTENSION SECTOR VIETNAM, ALTO LAS FLORES Y LAS FLORES</t>
  </si>
  <si>
    <t>PREPARACION DE TERRENO PARA FUNDACION DEPOSITO VITRIFICADO</t>
  </si>
  <si>
    <t>EXCAVACION MATERIAL NO CLASIFICADO CON EQUIPO</t>
  </si>
  <si>
    <t>SUMINISTRO DE MATERIAL DE MINA PARA RELLENO D= 20 KM</t>
  </si>
  <si>
    <t>BOTE DE MATERIAL CON CAMION PRODUCTO DE LA EXPLACION Y EXCAVACION  D= 5 KM</t>
  </si>
  <si>
    <t>RELLENO COMPACTADO MECANICO CON  MATERIAL DE PRESTAMO EN CAPAS DE 0.25 M</t>
  </si>
  <si>
    <t>CAMPAMENTO, ( INC. ALQUILER DE SOLAR CON O SIN CASA,  CONSTRUCCION CASETA PARA MATERIALES Y ALAMBRADA DE PUAS  L= 90.00 ML, 5 CUERDAS, POSTES CADA 3 M Y ZINC)</t>
  </si>
</sst>
</file>

<file path=xl/styles.xml><?xml version="1.0" encoding="utf-8"?>
<styleSheet xmlns="http://schemas.openxmlformats.org/spreadsheetml/2006/main">
  <numFmts count="6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\(&quot;$&quot;#,##0.00\)"/>
    <numFmt numFmtId="173" formatCode="_(&quot;$&quot;* #,##0_);_(&quot;$&quot;* \(#,##0\);_(&quot;$&quot;* &quot;-&quot;_);_(@_)"/>
    <numFmt numFmtId="174" formatCode="#,##0.00;[Red]#,##0.00"/>
    <numFmt numFmtId="175" formatCode="0.0"/>
    <numFmt numFmtId="176" formatCode="_-* #,##0.00_-;\-* #,##0.00_-;_-* &quot;-&quot;??_-;_-@_-"/>
    <numFmt numFmtId="177" formatCode="0.0000"/>
    <numFmt numFmtId="178" formatCode="0.000"/>
    <numFmt numFmtId="179" formatCode="#,##0.000;[Red]#,##0.000"/>
    <numFmt numFmtId="180" formatCode="#,##0.0000;[Red]#,##0.0000"/>
    <numFmt numFmtId="181" formatCode="#,##0.0_);\(#,##0.0\)"/>
    <numFmt numFmtId="182" formatCode="#,##0.0000"/>
    <numFmt numFmtId="183" formatCode="0.00000"/>
    <numFmt numFmtId="184" formatCode="#,##0.00000_);\(#,##0.00000\)"/>
    <numFmt numFmtId="185" formatCode="_(* #,##0.000_);_(* \(#,##0.000\);_(* &quot;-&quot;??_);_(@_)"/>
    <numFmt numFmtId="186" formatCode="#,##0.000"/>
    <numFmt numFmtId="187" formatCode="#,##0.00000;[Red]#,##0.00000"/>
    <numFmt numFmtId="188" formatCode="&quot;$&quot;#,##0.00"/>
    <numFmt numFmtId="189" formatCode="m/d/yyyy;@"/>
    <numFmt numFmtId="190" formatCode="#,##0.00_ ;\-#,##0.00\ "/>
    <numFmt numFmtId="191" formatCode="&quot;$&quot;#,##0.00;\-&quot;$&quot;#,##0.00"/>
    <numFmt numFmtId="192" formatCode="_-* #,##0.00000_-;\-* #,##0.00000_-;_-* &quot;-&quot;??_-;_-@_-"/>
    <numFmt numFmtId="193" formatCode="0.00_)"/>
    <numFmt numFmtId="194" formatCode="#,##0.0\ _€;\-#,##0.0\ _€"/>
    <numFmt numFmtId="195" formatCode="#,##0;\-#,##0"/>
    <numFmt numFmtId="196" formatCode="#,##0.0;\-#,##0.0"/>
    <numFmt numFmtId="197" formatCode="#.00&quot; M3/DIA&quot;#"/>
    <numFmt numFmtId="198" formatCode="&quot;RD$&quot;#,##0.00"/>
    <numFmt numFmtId="199" formatCode="General_)"/>
    <numFmt numFmtId="200" formatCode="#,##0.0_ ;\-#,##0.0\ "/>
    <numFmt numFmtId="201" formatCode="#,##0.0000000"/>
    <numFmt numFmtId="202" formatCode="mmmm\ d\,\ yyyy"/>
    <numFmt numFmtId="203" formatCode="#."/>
    <numFmt numFmtId="204" formatCode="_-[$€-2]* #,##0.00_-;\-[$€-2]* #,##0.00_-;_-[$€-2]* &quot;-&quot;??_-"/>
    <numFmt numFmtId="205" formatCode="0.000%"/>
    <numFmt numFmtId="206" formatCode="_ * #,##0.00_ ;_ * \-#,##0.00_ ;_ * &quot;-&quot;??_ ;_ @_ "/>
    <numFmt numFmtId="207" formatCode="_(* #,##0_);_(* \(#,##0\);_(* &quot;-&quot;??_);_(@_)"/>
    <numFmt numFmtId="208" formatCode="_-* #,##0.00\ _P_t_s_-;\-* #,##0.00\ _P_t_s_-;_-* &quot;-&quot;??\ _P_t_s_-;_-@_-"/>
    <numFmt numFmtId="209" formatCode="_(* #,##0.0_);_(* \(#,##0.0\);_(* &quot;-&quot;??_);_(@_)"/>
    <numFmt numFmtId="210" formatCode="#,##0.0"/>
    <numFmt numFmtId="211" formatCode="#,##0.000_ ;\-#,##0.000\ "/>
    <numFmt numFmtId="212" formatCode="#,##0.000000"/>
    <numFmt numFmtId="213" formatCode="[$-C0A]dddd\,\ dd&quot; de &quot;mmmm&quot; de &quot;yyyy"/>
    <numFmt numFmtId="214" formatCode="0_);\(0\)"/>
    <numFmt numFmtId="215" formatCode="0.0_);\(0.0\)"/>
    <numFmt numFmtId="216" formatCode="#"/>
    <numFmt numFmtId="217" formatCode="0.00_);\(0.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ms Rmn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5" fillId="34" borderId="0" applyNumberFormat="0" applyBorder="0" applyAlignment="0" applyProtection="0"/>
    <xf numFmtId="0" fontId="19" fillId="35" borderId="1" applyNumberFormat="0" applyAlignment="0" applyProtection="0"/>
    <xf numFmtId="0" fontId="46" fillId="36" borderId="2" applyNumberFormat="0" applyAlignment="0" applyProtection="0"/>
    <xf numFmtId="0" fontId="47" fillId="37" borderId="3" applyNumberFormat="0" applyAlignment="0" applyProtection="0"/>
    <xf numFmtId="0" fontId="48" fillId="0" borderId="4" applyNumberFormat="0" applyFill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51" fillId="44" borderId="2" applyNumberFormat="0" applyAlignment="0" applyProtection="0"/>
    <xf numFmtId="20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03" fontId="20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3" fillId="46" borderId="0" applyNumberFormat="0" applyBorder="0" applyAlignment="0" applyProtection="0"/>
    <xf numFmtId="0" fontId="25" fillId="0" borderId="0">
      <alignment/>
      <protection/>
    </xf>
    <xf numFmtId="193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9" fontId="11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0" fillId="47" borderId="9" applyNumberFormat="0" applyFont="0" applyAlignment="0" applyProtection="0"/>
    <xf numFmtId="0" fontId="17" fillId="35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6" borderId="1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50" fillId="0" borderId="13" applyNumberFormat="0" applyFill="0" applyAlignment="0" applyProtection="0"/>
    <xf numFmtId="0" fontId="60" fillId="0" borderId="14" applyNumberFormat="0" applyFill="0" applyAlignment="0" applyProtection="0"/>
  </cellStyleXfs>
  <cellXfs count="201">
    <xf numFmtId="0" fontId="0" fillId="0" borderId="0" xfId="0" applyAlignment="1">
      <alignment/>
    </xf>
    <xf numFmtId="193" fontId="0" fillId="48" borderId="15" xfId="147" applyNumberFormat="1" applyFont="1" applyFill="1" applyBorder="1" applyAlignment="1" applyProtection="1">
      <alignment vertical="top" wrapText="1"/>
      <protection/>
    </xf>
    <xf numFmtId="4" fontId="0" fillId="48" borderId="15" xfId="0" applyNumberFormat="1" applyFont="1" applyFill="1" applyBorder="1" applyAlignment="1" applyProtection="1">
      <alignment horizontal="right" wrapText="1"/>
      <protection locked="0"/>
    </xf>
    <xf numFmtId="4" fontId="0" fillId="48" borderId="15" xfId="0" applyNumberFormat="1" applyFont="1" applyFill="1" applyBorder="1" applyAlignment="1" applyProtection="1">
      <alignment horizontal="right" vertical="center" wrapText="1"/>
      <protection locked="0"/>
    </xf>
    <xf numFmtId="181" fontId="0" fillId="48" borderId="15" xfId="136" applyNumberFormat="1" applyFont="1" applyFill="1" applyBorder="1" applyAlignment="1" applyProtection="1">
      <alignment vertical="top" wrapText="1"/>
      <protection/>
    </xf>
    <xf numFmtId="39" fontId="0" fillId="48" borderId="15" xfId="136" applyFont="1" applyFill="1" applyBorder="1" applyAlignment="1" applyProtection="1">
      <alignment horizontal="left" vertical="top" wrapText="1"/>
      <protection/>
    </xf>
    <xf numFmtId="209" fontId="7" fillId="48" borderId="15" xfId="115" applyNumberFormat="1" applyFont="1" applyFill="1" applyBorder="1" applyAlignment="1" applyProtection="1">
      <alignment horizontal="right" vertical="center"/>
      <protection/>
    </xf>
    <xf numFmtId="4" fontId="1" fillId="48" borderId="15" xfId="118" applyNumberFormat="1" applyFont="1" applyFill="1" applyBorder="1" applyAlignment="1" applyProtection="1">
      <alignment horizontal="right" wrapText="1"/>
      <protection/>
    </xf>
    <xf numFmtId="4" fontId="1" fillId="48" borderId="15" xfId="118" applyNumberFormat="1" applyFont="1" applyFill="1" applyBorder="1" applyAlignment="1" applyProtection="1">
      <alignment horizontal="right" wrapText="1"/>
      <protection locked="0"/>
    </xf>
    <xf numFmtId="207" fontId="6" fillId="48" borderId="15" xfId="115" applyNumberFormat="1" applyFont="1" applyFill="1" applyBorder="1" applyAlignment="1" applyProtection="1">
      <alignment horizontal="right" vertical="top"/>
      <protection/>
    </xf>
    <xf numFmtId="4" fontId="0" fillId="48" borderId="15" xfId="118" applyNumberFormat="1" applyFont="1" applyFill="1" applyBorder="1" applyAlignment="1" applyProtection="1">
      <alignment horizontal="right" vertical="center" wrapText="1"/>
      <protection/>
    </xf>
    <xf numFmtId="0" fontId="1" fillId="48" borderId="0" xfId="0" applyFont="1" applyFill="1" applyBorder="1" applyAlignment="1">
      <alignment horizontal="right" wrapText="1"/>
    </xf>
    <xf numFmtId="0" fontId="0" fillId="48" borderId="0" xfId="0" applyFont="1" applyFill="1" applyAlignment="1">
      <alignment horizontal="right" wrapText="1"/>
    </xf>
    <xf numFmtId="0" fontId="0" fillId="48" borderId="0" xfId="0" applyFont="1" applyFill="1" applyAlignment="1">
      <alignment/>
    </xf>
    <xf numFmtId="39" fontId="0" fillId="48" borderId="15" xfId="0" applyNumberFormat="1" applyFont="1" applyFill="1" applyBorder="1" applyAlignment="1" applyProtection="1">
      <alignment horizontal="right" wrapText="1"/>
      <protection locked="0"/>
    </xf>
    <xf numFmtId="4" fontId="0" fillId="48" borderId="15" xfId="118" applyNumberFormat="1" applyFont="1" applyFill="1" applyBorder="1" applyAlignment="1" applyProtection="1">
      <alignment horizontal="right" vertical="center" wrapText="1"/>
      <protection locked="0"/>
    </xf>
    <xf numFmtId="39" fontId="0" fillId="48" borderId="15" xfId="150" applyNumberFormat="1" applyFont="1" applyFill="1" applyBorder="1" applyAlignment="1" applyProtection="1">
      <alignment horizontal="right" vertical="center"/>
      <protection/>
    </xf>
    <xf numFmtId="10" fontId="0" fillId="48" borderId="15" xfId="178" applyNumberFormat="1" applyFont="1" applyFill="1" applyBorder="1" applyAlignment="1" applyProtection="1">
      <alignment horizontal="right" vertical="center"/>
      <protection/>
    </xf>
    <xf numFmtId="0" fontId="0" fillId="48" borderId="0" xfId="0" applyFont="1" applyFill="1" applyBorder="1" applyAlignment="1">
      <alignment/>
    </xf>
    <xf numFmtId="0" fontId="0" fillId="48" borderId="0" xfId="0" applyFont="1" applyFill="1" applyAlignment="1">
      <alignment vertical="top" wrapText="1"/>
    </xf>
    <xf numFmtId="43" fontId="12" fillId="48" borderId="0" xfId="89" applyFont="1" applyFill="1" applyAlignment="1">
      <alignment vertical="top" wrapText="1"/>
    </xf>
    <xf numFmtId="0" fontId="1" fillId="48" borderId="0" xfId="0" applyFont="1" applyFill="1" applyAlignment="1">
      <alignment vertical="top" wrapText="1"/>
    </xf>
    <xf numFmtId="174" fontId="1" fillId="48" borderId="0" xfId="0" applyNumberFormat="1" applyFont="1" applyFill="1" applyBorder="1" applyAlignment="1">
      <alignment vertical="top" wrapText="1"/>
    </xf>
    <xf numFmtId="174" fontId="0" fillId="48" borderId="0" xfId="0" applyNumberFormat="1" applyFont="1" applyFill="1" applyBorder="1" applyAlignment="1">
      <alignment vertical="top" wrapText="1"/>
    </xf>
    <xf numFmtId="4" fontId="0" fillId="48" borderId="0" xfId="0" applyNumberFormat="1" applyFont="1" applyFill="1" applyBorder="1" applyAlignment="1">
      <alignment horizontal="center"/>
    </xf>
    <xf numFmtId="43" fontId="13" fillId="48" borderId="0" xfId="89" applyFont="1" applyFill="1" applyBorder="1" applyAlignment="1">
      <alignment horizontal="right" vertical="top" wrapText="1"/>
    </xf>
    <xf numFmtId="0" fontId="0" fillId="48" borderId="0" xfId="0" applyFont="1" applyFill="1" applyBorder="1" applyAlignment="1">
      <alignment horizontal="left"/>
    </xf>
    <xf numFmtId="4" fontId="0" fillId="48" borderId="0" xfId="0" applyNumberFormat="1" applyFont="1" applyFill="1" applyBorder="1" applyAlignment="1" quotePrefix="1">
      <alignment horizontal="center"/>
    </xf>
    <xf numFmtId="4" fontId="1" fillId="48" borderId="0" xfId="0" applyNumberFormat="1" applyFont="1" applyFill="1" applyAlignment="1">
      <alignment horizontal="right" vertical="top" wrapText="1"/>
    </xf>
    <xf numFmtId="43" fontId="13" fillId="48" borderId="0" xfId="89" applyFont="1" applyFill="1" applyBorder="1" applyAlignment="1" applyProtection="1">
      <alignment horizontal="right" vertical="center" wrapText="1"/>
      <protection/>
    </xf>
    <xf numFmtId="43" fontId="13" fillId="48" borderId="0" xfId="89" applyFont="1" applyFill="1" applyBorder="1" applyAlignment="1">
      <alignment vertical="top" wrapText="1"/>
    </xf>
    <xf numFmtId="174" fontId="0" fillId="48" borderId="0" xfId="0" applyNumberFormat="1" applyFont="1" applyFill="1" applyAlignment="1">
      <alignment vertical="top" wrapText="1"/>
    </xf>
    <xf numFmtId="0" fontId="1" fillId="48" borderId="16" xfId="0" applyFont="1" applyFill="1" applyBorder="1" applyAlignment="1">
      <alignment horizontal="center" vertical="center"/>
    </xf>
    <xf numFmtId="4" fontId="1" fillId="48" borderId="16" xfId="0" applyNumberFormat="1" applyFont="1" applyFill="1" applyBorder="1" applyAlignment="1">
      <alignment horizontal="center" vertical="center"/>
    </xf>
    <xf numFmtId="4" fontId="1" fillId="48" borderId="16" xfId="0" applyNumberFormat="1" applyFont="1" applyFill="1" applyBorder="1" applyAlignment="1">
      <alignment horizontal="right" vertical="center" wrapText="1"/>
    </xf>
    <xf numFmtId="43" fontId="28" fillId="48" borderId="0" xfId="89" applyFont="1" applyFill="1" applyBorder="1" applyAlignment="1">
      <alignment horizontal="right" vertical="center" wrapText="1"/>
    </xf>
    <xf numFmtId="0" fontId="1" fillId="48" borderId="17" xfId="0" applyFont="1" applyFill="1" applyBorder="1" applyAlignment="1">
      <alignment horizontal="center" vertical="top"/>
    </xf>
    <xf numFmtId="0" fontId="1" fillId="48" borderId="17" xfId="0" applyFont="1" applyFill="1" applyBorder="1" applyAlignment="1">
      <alignment vertical="top" wrapText="1"/>
    </xf>
    <xf numFmtId="0" fontId="0" fillId="48" borderId="17" xfId="0" applyFont="1" applyFill="1" applyBorder="1" applyAlignment="1">
      <alignment/>
    </xf>
    <xf numFmtId="0" fontId="0" fillId="48" borderId="17" xfId="0" applyFont="1" applyFill="1" applyBorder="1" applyAlignment="1">
      <alignment horizontal="center" vertical="center"/>
    </xf>
    <xf numFmtId="39" fontId="0" fillId="48" borderId="17" xfId="0" applyNumberFormat="1" applyFont="1" applyFill="1" applyBorder="1" applyAlignment="1" applyProtection="1">
      <alignment horizontal="right" wrapText="1"/>
      <protection locked="0"/>
    </xf>
    <xf numFmtId="43" fontId="13" fillId="48" borderId="0" xfId="89" applyFont="1" applyFill="1" applyAlignment="1">
      <alignment/>
    </xf>
    <xf numFmtId="4" fontId="0" fillId="48" borderId="0" xfId="0" applyNumberFormat="1" applyFont="1" applyFill="1" applyAlignment="1">
      <alignment vertical="top" wrapText="1"/>
    </xf>
    <xf numFmtId="4" fontId="0" fillId="48" borderId="0" xfId="0" applyNumberFormat="1" applyFont="1" applyFill="1" applyAlignment="1">
      <alignment/>
    </xf>
    <xf numFmtId="39" fontId="8" fillId="48" borderId="0" xfId="142" applyFill="1">
      <alignment/>
      <protection/>
    </xf>
    <xf numFmtId="39" fontId="0" fillId="48" borderId="0" xfId="142" applyFont="1" applyFill="1">
      <alignment/>
      <protection/>
    </xf>
    <xf numFmtId="39" fontId="0" fillId="48" borderId="0" xfId="142" applyFont="1" applyFill="1" applyBorder="1">
      <alignment/>
      <protection/>
    </xf>
    <xf numFmtId="39" fontId="0" fillId="48" borderId="15" xfId="142" applyFont="1" applyFill="1" applyBorder="1">
      <alignment/>
      <protection/>
    </xf>
    <xf numFmtId="4" fontId="0" fillId="48" borderId="15" xfId="136" applyNumberFormat="1" applyFont="1" applyFill="1" applyBorder="1" applyAlignment="1" applyProtection="1">
      <alignment vertical="center" wrapText="1"/>
      <protection/>
    </xf>
    <xf numFmtId="4" fontId="0" fillId="48" borderId="15" xfId="136" applyNumberFormat="1" applyFont="1" applyFill="1" applyBorder="1" applyAlignment="1" applyProtection="1">
      <alignment horizontal="center" vertical="center" wrapText="1"/>
      <protection/>
    </xf>
    <xf numFmtId="190" fontId="0" fillId="48" borderId="0" xfId="0" applyNumberFormat="1" applyFont="1" applyFill="1" applyAlignment="1">
      <alignment vertical="top" wrapText="1"/>
    </xf>
    <xf numFmtId="200" fontId="0" fillId="48" borderId="0" xfId="0" applyNumberFormat="1" applyFont="1" applyFill="1" applyAlignment="1">
      <alignment vertical="top" wrapText="1"/>
    </xf>
    <xf numFmtId="209" fontId="0" fillId="48" borderId="15" xfId="115" applyNumberFormat="1" applyFont="1" applyFill="1" applyBorder="1" applyAlignment="1" applyProtection="1">
      <alignment horizontal="right" vertical="center"/>
      <protection/>
    </xf>
    <xf numFmtId="174" fontId="1" fillId="48" borderId="0" xfId="0" applyNumberFormat="1" applyFont="1" applyFill="1" applyAlignment="1">
      <alignment/>
    </xf>
    <xf numFmtId="39" fontId="1" fillId="48" borderId="15" xfId="150" applyNumberFormat="1" applyFont="1" applyFill="1" applyBorder="1" applyAlignment="1" applyProtection="1">
      <alignment horizontal="right" vertical="center"/>
      <protection/>
    </xf>
    <xf numFmtId="0" fontId="0" fillId="48" borderId="18" xfId="150" applyFont="1" applyFill="1" applyBorder="1" applyAlignment="1">
      <alignment horizontal="center" vertical="top" wrapText="1"/>
      <protection/>
    </xf>
    <xf numFmtId="0" fontId="1" fillId="48" borderId="18" xfId="0" applyFont="1" applyFill="1" applyBorder="1" applyAlignment="1">
      <alignment horizontal="right" wrapText="1"/>
    </xf>
    <xf numFmtId="176" fontId="0" fillId="48" borderId="18" xfId="97" applyNumberFormat="1" applyFont="1" applyFill="1" applyBorder="1" applyAlignment="1">
      <alignment vertical="top"/>
    </xf>
    <xf numFmtId="174" fontId="0" fillId="48" borderId="18" xfId="150" applyNumberFormat="1" applyFont="1" applyFill="1" applyBorder="1" applyAlignment="1">
      <alignment horizontal="center" vertical="top"/>
      <protection/>
    </xf>
    <xf numFmtId="0" fontId="0" fillId="48" borderId="0" xfId="150" applyFont="1" applyFill="1" applyBorder="1" applyAlignment="1">
      <alignment horizontal="center" vertical="top" wrapText="1"/>
      <protection/>
    </xf>
    <xf numFmtId="176" fontId="0" fillId="48" borderId="0" xfId="97" applyNumberFormat="1" applyFont="1" applyFill="1" applyBorder="1" applyAlignment="1">
      <alignment vertical="top"/>
    </xf>
    <xf numFmtId="174" fontId="0" fillId="48" borderId="0" xfId="150" applyNumberFormat="1" applyFont="1" applyFill="1" applyBorder="1" applyAlignment="1">
      <alignment horizontal="center" vertical="top"/>
      <protection/>
    </xf>
    <xf numFmtId="0" fontId="0" fillId="48" borderId="0" xfId="0" applyFont="1" applyFill="1" applyBorder="1" applyAlignment="1">
      <alignment horizontal="right" vertical="center"/>
    </xf>
    <xf numFmtId="0" fontId="0" fillId="48" borderId="0" xfId="0" applyFont="1" applyFill="1" applyBorder="1" applyAlignment="1">
      <alignment horizontal="left" vertical="center" wrapText="1"/>
    </xf>
    <xf numFmtId="4" fontId="0" fillId="48" borderId="0" xfId="0" applyNumberFormat="1" applyFont="1" applyFill="1" applyBorder="1" applyAlignment="1">
      <alignment vertical="center"/>
    </xf>
    <xf numFmtId="4" fontId="0" fillId="48" borderId="0" xfId="0" applyNumberFormat="1" applyFont="1" applyFill="1" applyBorder="1" applyAlignment="1">
      <alignment horizontal="center" vertical="center"/>
    </xf>
    <xf numFmtId="4" fontId="0" fillId="48" borderId="19" xfId="0" applyNumberFormat="1" applyFont="1" applyFill="1" applyBorder="1" applyAlignment="1" applyProtection="1">
      <alignment horizontal="right" wrapText="1"/>
      <protection locked="0"/>
    </xf>
    <xf numFmtId="0" fontId="1" fillId="48" borderId="15" xfId="0" applyFont="1" applyFill="1" applyBorder="1" applyAlignment="1" applyProtection="1">
      <alignment horizontal="center" vertical="top"/>
      <protection/>
    </xf>
    <xf numFmtId="0" fontId="1" fillId="48" borderId="15" xfId="0" applyFont="1" applyFill="1" applyBorder="1" applyAlignment="1" applyProtection="1">
      <alignment vertical="top" wrapText="1"/>
      <protection/>
    </xf>
    <xf numFmtId="0" fontId="0" fillId="48" borderId="15" xfId="0" applyFont="1" applyFill="1" applyBorder="1" applyAlignment="1" applyProtection="1">
      <alignment/>
      <protection/>
    </xf>
    <xf numFmtId="0" fontId="0" fillId="48" borderId="15" xfId="0" applyFont="1" applyFill="1" applyBorder="1" applyAlignment="1" applyProtection="1">
      <alignment horizontal="center" vertical="center"/>
      <protection/>
    </xf>
    <xf numFmtId="4" fontId="0" fillId="48" borderId="15" xfId="0" applyNumberFormat="1" applyFont="1" applyFill="1" applyBorder="1" applyAlignment="1" applyProtection="1">
      <alignment/>
      <protection/>
    </xf>
    <xf numFmtId="4" fontId="0" fillId="48" borderId="15" xfId="0" applyNumberFormat="1" applyFont="1" applyFill="1" applyBorder="1" applyAlignment="1" applyProtection="1">
      <alignment horizontal="center" vertical="center"/>
      <protection/>
    </xf>
    <xf numFmtId="0" fontId="1" fillId="48" borderId="15" xfId="0" applyFont="1" applyFill="1" applyBorder="1" applyAlignment="1" applyProtection="1">
      <alignment horizontal="right" vertical="top"/>
      <protection/>
    </xf>
    <xf numFmtId="0" fontId="0" fillId="48" borderId="15" xfId="0" applyFont="1" applyFill="1" applyBorder="1" applyAlignment="1" applyProtection="1">
      <alignment horizontal="right" vertical="top"/>
      <protection/>
    </xf>
    <xf numFmtId="0" fontId="0" fillId="48" borderId="15" xfId="0" applyFont="1" applyFill="1" applyBorder="1" applyAlignment="1" applyProtection="1">
      <alignment vertical="top" wrapText="1"/>
      <protection/>
    </xf>
    <xf numFmtId="4" fontId="0" fillId="48" borderId="15" xfId="0" applyNumberFormat="1" applyFont="1" applyFill="1" applyBorder="1" applyAlignment="1" applyProtection="1">
      <alignment/>
      <protection/>
    </xf>
    <xf numFmtId="4" fontId="0" fillId="48" borderId="15" xfId="143" applyNumberFormat="1" applyFont="1" applyFill="1" applyBorder="1" applyAlignment="1" applyProtection="1">
      <alignment horizontal="center"/>
      <protection/>
    </xf>
    <xf numFmtId="37" fontId="1" fillId="48" borderId="15" xfId="142" applyNumberFormat="1" applyFont="1" applyFill="1" applyBorder="1" applyAlignment="1" applyProtection="1">
      <alignment horizontal="right" vertical="top"/>
      <protection/>
    </xf>
    <xf numFmtId="39" fontId="1" fillId="48" borderId="15" xfId="142" applyFont="1" applyFill="1" applyBorder="1" applyAlignment="1" applyProtection="1">
      <alignment horizontal="left" vertical="top"/>
      <protection/>
    </xf>
    <xf numFmtId="4" fontId="0" fillId="48" borderId="15" xfId="142" applyNumberFormat="1" applyFont="1" applyFill="1" applyBorder="1" applyAlignment="1" applyProtection="1">
      <alignment horizontal="right"/>
      <protection/>
    </xf>
    <xf numFmtId="39" fontId="0" fillId="48" borderId="15" xfId="142" applyFont="1" applyFill="1" applyBorder="1" applyAlignment="1" applyProtection="1">
      <alignment horizontal="center"/>
      <protection/>
    </xf>
    <xf numFmtId="181" fontId="0" fillId="48" borderId="15" xfId="142" applyNumberFormat="1" applyFont="1" applyFill="1" applyBorder="1" applyAlignment="1" applyProtection="1">
      <alignment vertical="top" wrapText="1"/>
      <protection/>
    </xf>
    <xf numFmtId="39" fontId="0" fillId="48" borderId="15" xfId="142" applyFont="1" applyFill="1" applyBorder="1" applyAlignment="1" applyProtection="1">
      <alignment horizontal="left" vertical="top"/>
      <protection/>
    </xf>
    <xf numFmtId="181" fontId="0" fillId="48" borderId="15" xfId="142" applyNumberFormat="1" applyFont="1" applyFill="1" applyBorder="1" applyAlignment="1" applyProtection="1">
      <alignment horizontal="right" vertical="top"/>
      <protection/>
    </xf>
    <xf numFmtId="37" fontId="1" fillId="48" borderId="15" xfId="142" applyNumberFormat="1" applyFont="1" applyFill="1" applyBorder="1" applyAlignment="1" applyProtection="1">
      <alignment vertical="top" wrapText="1"/>
      <protection/>
    </xf>
    <xf numFmtId="39" fontId="0" fillId="48" borderId="15" xfId="142" applyFont="1" applyFill="1" applyBorder="1" applyAlignment="1" applyProtection="1">
      <alignment horizontal="left" vertical="top" wrapText="1"/>
      <protection/>
    </xf>
    <xf numFmtId="4" fontId="0" fillId="48" borderId="15" xfId="142" applyNumberFormat="1" applyFont="1" applyFill="1" applyBorder="1" applyAlignment="1" applyProtection="1">
      <alignment horizontal="right" wrapText="1"/>
      <protection/>
    </xf>
    <xf numFmtId="39" fontId="0" fillId="48" borderId="15" xfId="142" applyFont="1" applyFill="1" applyBorder="1" applyAlignment="1" applyProtection="1">
      <alignment horizontal="center" wrapText="1"/>
      <protection/>
    </xf>
    <xf numFmtId="39" fontId="1" fillId="48" borderId="15" xfId="142" applyFont="1" applyFill="1" applyBorder="1" applyAlignment="1" applyProtection="1">
      <alignment horizontal="left" vertical="top" wrapText="1"/>
      <protection/>
    </xf>
    <xf numFmtId="0" fontId="1" fillId="48" borderId="15" xfId="158" applyFont="1" applyFill="1" applyBorder="1" applyAlignment="1" applyProtection="1">
      <alignment vertical="top" wrapText="1"/>
      <protection/>
    </xf>
    <xf numFmtId="4" fontId="1" fillId="48" borderId="15" xfId="124" applyNumberFormat="1" applyFont="1" applyFill="1" applyBorder="1" applyAlignment="1" applyProtection="1">
      <alignment/>
      <protection/>
    </xf>
    <xf numFmtId="4" fontId="1" fillId="48" borderId="15" xfId="124" applyNumberFormat="1" applyFont="1" applyFill="1" applyBorder="1" applyAlignment="1" applyProtection="1">
      <alignment horizontal="center"/>
      <protection/>
    </xf>
    <xf numFmtId="4" fontId="0" fillId="48" borderId="15" xfId="124" applyNumberFormat="1" applyFont="1" applyFill="1" applyBorder="1" applyAlignment="1" applyProtection="1">
      <alignment/>
      <protection/>
    </xf>
    <xf numFmtId="4" fontId="0" fillId="48" borderId="15" xfId="124" applyNumberFormat="1" applyFont="1" applyFill="1" applyBorder="1" applyAlignment="1" applyProtection="1">
      <alignment horizontal="center"/>
      <protection/>
    </xf>
    <xf numFmtId="0" fontId="0" fillId="48" borderId="15" xfId="158" applyFont="1" applyFill="1" applyBorder="1" applyAlignment="1" applyProtection="1">
      <alignment vertical="top" wrapText="1"/>
      <protection/>
    </xf>
    <xf numFmtId="181" fontId="0" fillId="48" borderId="19" xfId="142" applyNumberFormat="1" applyFont="1" applyFill="1" applyBorder="1" applyAlignment="1" applyProtection="1">
      <alignment vertical="top" wrapText="1"/>
      <protection/>
    </xf>
    <xf numFmtId="0" fontId="0" fillId="48" borderId="19" xfId="158" applyFont="1" applyFill="1" applyBorder="1" applyAlignment="1" applyProtection="1">
      <alignment vertical="top" wrapText="1"/>
      <protection/>
    </xf>
    <xf numFmtId="4" fontId="0" fillId="48" borderId="19" xfId="124" applyNumberFormat="1" applyFont="1" applyFill="1" applyBorder="1" applyAlignment="1" applyProtection="1">
      <alignment/>
      <protection/>
    </xf>
    <xf numFmtId="4" fontId="0" fillId="48" borderId="19" xfId="124" applyNumberFormat="1" applyFont="1" applyFill="1" applyBorder="1" applyAlignment="1" applyProtection="1">
      <alignment horizontal="center"/>
      <protection/>
    </xf>
    <xf numFmtId="39" fontId="0" fillId="48" borderId="15" xfId="142" applyNumberFormat="1" applyFont="1" applyFill="1" applyBorder="1" applyAlignment="1" applyProtection="1">
      <alignment vertical="top" wrapText="1"/>
      <protection/>
    </xf>
    <xf numFmtId="39" fontId="1" fillId="48" borderId="15" xfId="142" applyNumberFormat="1" applyFont="1" applyFill="1" applyBorder="1" applyAlignment="1" applyProtection="1">
      <alignment horizontal="right" vertical="top" wrapText="1"/>
      <protection/>
    </xf>
    <xf numFmtId="0" fontId="1" fillId="48" borderId="15" xfId="158" applyFont="1" applyFill="1" applyBorder="1" applyAlignment="1" applyProtection="1">
      <alignment horizontal="left" vertical="top" wrapText="1"/>
      <protection/>
    </xf>
    <xf numFmtId="181" fontId="0" fillId="48" borderId="15" xfId="142" applyNumberFormat="1" applyFont="1" applyFill="1" applyBorder="1" applyAlignment="1" applyProtection="1" quotePrefix="1">
      <alignment horizontal="right" vertical="top" wrapText="1"/>
      <protection/>
    </xf>
    <xf numFmtId="0" fontId="0" fillId="48" borderId="15" xfId="147" applyNumberFormat="1" applyFont="1" applyFill="1" applyBorder="1" applyAlignment="1" applyProtection="1">
      <alignment vertical="top" wrapText="1"/>
      <protection/>
    </xf>
    <xf numFmtId="3" fontId="1" fillId="48" borderId="15" xfId="167" applyNumberFormat="1" applyFont="1" applyFill="1" applyBorder="1" applyAlignment="1" applyProtection="1">
      <alignment horizontal="right" vertical="top" wrapText="1"/>
      <protection/>
    </xf>
    <xf numFmtId="49" fontId="1" fillId="48" borderId="15" xfId="167" applyNumberFormat="1" applyFont="1" applyFill="1" applyBorder="1" applyAlignment="1" applyProtection="1">
      <alignment horizontal="left" vertical="top" wrapText="1"/>
      <protection/>
    </xf>
    <xf numFmtId="4" fontId="0" fillId="48" borderId="15" xfId="167" applyNumberFormat="1" applyFont="1" applyFill="1" applyBorder="1" applyAlignment="1" applyProtection="1">
      <alignment horizontal="right" vertical="center" wrapText="1"/>
      <protection/>
    </xf>
    <xf numFmtId="39" fontId="0" fillId="48" borderId="15" xfId="167" applyNumberFormat="1" applyFont="1" applyFill="1" applyBorder="1" applyAlignment="1" applyProtection="1">
      <alignment horizontal="center" vertical="center"/>
      <protection/>
    </xf>
    <xf numFmtId="210" fontId="0" fillId="48" borderId="15" xfId="167" applyNumberFormat="1" applyFont="1" applyFill="1" applyBorder="1" applyAlignment="1" applyProtection="1">
      <alignment horizontal="right" vertical="top" wrapText="1"/>
      <protection/>
    </xf>
    <xf numFmtId="49" fontId="0" fillId="48" borderId="15" xfId="167" applyNumberFormat="1" applyFont="1" applyFill="1" applyBorder="1" applyAlignment="1" applyProtection="1">
      <alignment horizontal="left" vertical="top" wrapText="1"/>
      <protection/>
    </xf>
    <xf numFmtId="4" fontId="0" fillId="48" borderId="15" xfId="167" applyNumberFormat="1" applyFont="1" applyFill="1" applyBorder="1" applyAlignment="1" applyProtection="1">
      <alignment horizontal="right" wrapText="1"/>
      <protection/>
    </xf>
    <xf numFmtId="39" fontId="0" fillId="48" borderId="15" xfId="167" applyNumberFormat="1" applyFont="1" applyFill="1" applyBorder="1" applyAlignment="1" applyProtection="1">
      <alignment horizontal="center"/>
      <protection/>
    </xf>
    <xf numFmtId="3" fontId="0" fillId="48" borderId="15" xfId="167" applyNumberFormat="1" applyFont="1" applyFill="1" applyBorder="1" applyAlignment="1" applyProtection="1">
      <alignment horizontal="right" vertical="top" wrapText="1"/>
      <protection/>
    </xf>
    <xf numFmtId="37" fontId="0" fillId="48" borderId="15" xfId="142" applyNumberFormat="1" applyFont="1" applyFill="1" applyBorder="1" applyAlignment="1" applyProtection="1">
      <alignment vertical="top" wrapText="1"/>
      <protection/>
    </xf>
    <xf numFmtId="39" fontId="0" fillId="48" borderId="15" xfId="142" applyFont="1" applyFill="1" applyBorder="1" applyAlignment="1" applyProtection="1">
      <alignment vertical="top"/>
      <protection/>
    </xf>
    <xf numFmtId="4" fontId="0" fillId="48" borderId="15" xfId="142" applyNumberFormat="1" applyFont="1" applyFill="1" applyBorder="1" applyAlignment="1" applyProtection="1">
      <alignment/>
      <protection/>
    </xf>
    <xf numFmtId="37" fontId="0" fillId="48" borderId="15" xfId="142" applyNumberFormat="1" applyFont="1" applyFill="1" applyBorder="1" applyAlignment="1" applyProtection="1">
      <alignment horizontal="right" vertical="top" wrapText="1"/>
      <protection/>
    </xf>
    <xf numFmtId="0" fontId="1" fillId="48" borderId="15" xfId="0" applyFont="1" applyFill="1" applyBorder="1" applyAlignment="1" applyProtection="1">
      <alignment horizontal="right" vertical="top" wrapText="1"/>
      <protection/>
    </xf>
    <xf numFmtId="37" fontId="1" fillId="48" borderId="15" xfId="0" applyNumberFormat="1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 horizontal="right" vertical="top" wrapText="1"/>
      <protection/>
    </xf>
    <xf numFmtId="4" fontId="0" fillId="48" borderId="15" xfId="0" applyNumberFormat="1" applyFont="1" applyFill="1" applyBorder="1" applyAlignment="1" applyProtection="1">
      <alignment vertical="center" wrapText="1"/>
      <protection/>
    </xf>
    <xf numFmtId="4" fontId="0" fillId="48" borderId="15" xfId="0" applyNumberFormat="1" applyFont="1" applyFill="1" applyBorder="1" applyAlignment="1" applyProtection="1">
      <alignment horizontal="center" vertical="center" wrapText="1"/>
      <protection/>
    </xf>
    <xf numFmtId="0" fontId="0" fillId="48" borderId="19" xfId="150" applyFont="1" applyFill="1" applyBorder="1" applyAlignment="1" applyProtection="1">
      <alignment horizontal="center" vertical="top" wrapText="1"/>
      <protection/>
    </xf>
    <xf numFmtId="0" fontId="1" fillId="48" borderId="19" xfId="0" applyFont="1" applyFill="1" applyBorder="1" applyAlignment="1" applyProtection="1">
      <alignment horizontal="center" wrapText="1"/>
      <protection/>
    </xf>
    <xf numFmtId="176" fontId="0" fillId="48" borderId="19" xfId="97" applyNumberFormat="1" applyFont="1" applyFill="1" applyBorder="1" applyAlignment="1" applyProtection="1">
      <alignment vertical="top"/>
      <protection/>
    </xf>
    <xf numFmtId="174" fontId="0" fillId="48" borderId="19" xfId="150" applyNumberFormat="1" applyFont="1" applyFill="1" applyBorder="1" applyAlignment="1" applyProtection="1">
      <alignment horizontal="center" vertical="top"/>
      <protection/>
    </xf>
    <xf numFmtId="181" fontId="0" fillId="48" borderId="15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 vertical="top" wrapText="1"/>
      <protection/>
    </xf>
    <xf numFmtId="0" fontId="1" fillId="48" borderId="15" xfId="0" applyNumberFormat="1" applyFont="1" applyFill="1" applyBorder="1" applyAlignment="1" applyProtection="1">
      <alignment horizontal="left" vertical="justify" wrapText="1"/>
      <protection/>
    </xf>
    <xf numFmtId="4" fontId="1" fillId="48" borderId="15" xfId="0" applyNumberFormat="1" applyFont="1" applyFill="1" applyBorder="1" applyAlignment="1" applyProtection="1">
      <alignment horizontal="center"/>
      <protection/>
    </xf>
    <xf numFmtId="0" fontId="0" fillId="48" borderId="15" xfId="0" applyNumberFormat="1" applyFont="1" applyFill="1" applyBorder="1" applyAlignment="1" applyProtection="1">
      <alignment horizontal="left" vertical="top" wrapText="1"/>
      <protection/>
    </xf>
    <xf numFmtId="0" fontId="1" fillId="48" borderId="15" xfId="0" applyFont="1" applyFill="1" applyBorder="1" applyAlignment="1" applyProtection="1">
      <alignment horizontal="center" vertical="top" wrapText="1"/>
      <protection/>
    </xf>
    <xf numFmtId="4" fontId="0" fillId="48" borderId="15" xfId="118" applyNumberFormat="1" applyFont="1" applyFill="1" applyBorder="1" applyAlignment="1" applyProtection="1">
      <alignment horizontal="center" vertical="center"/>
      <protection/>
    </xf>
    <xf numFmtId="0" fontId="0" fillId="48" borderId="15" xfId="150" applyFont="1" applyFill="1" applyBorder="1" applyAlignment="1" applyProtection="1">
      <alignment horizontal="center"/>
      <protection/>
    </xf>
    <xf numFmtId="0" fontId="1" fillId="48" borderId="15" xfId="150" applyFont="1" applyFill="1" applyBorder="1" applyAlignment="1" applyProtection="1">
      <alignment horizontal="center"/>
      <protection/>
    </xf>
    <xf numFmtId="4" fontId="0" fillId="48" borderId="15" xfId="150" applyNumberFormat="1" applyFont="1" applyFill="1" applyBorder="1" applyAlignment="1" applyProtection="1">
      <alignment/>
      <protection/>
    </xf>
    <xf numFmtId="174" fontId="1" fillId="48" borderId="15" xfId="150" applyNumberFormat="1" applyFont="1" applyFill="1" applyBorder="1" applyAlignment="1" applyProtection="1">
      <alignment horizontal="center"/>
      <protection/>
    </xf>
    <xf numFmtId="0" fontId="1" fillId="48" borderId="15" xfId="150" applyFont="1" applyFill="1" applyBorder="1" applyAlignment="1" applyProtection="1">
      <alignment horizontal="right"/>
      <protection/>
    </xf>
    <xf numFmtId="174" fontId="0" fillId="48" borderId="15" xfId="150" applyNumberFormat="1" applyFont="1" applyFill="1" applyBorder="1" applyAlignment="1" applyProtection="1">
      <alignment horizontal="center"/>
      <protection/>
    </xf>
    <xf numFmtId="0" fontId="0" fillId="48" borderId="15" xfId="150" applyFont="1" applyFill="1" applyBorder="1" applyAlignment="1" applyProtection="1">
      <alignment horizontal="right"/>
      <protection/>
    </xf>
    <xf numFmtId="10" fontId="0" fillId="48" borderId="15" xfId="178" applyNumberFormat="1" applyFont="1" applyFill="1" applyBorder="1" applyAlignment="1" applyProtection="1">
      <alignment/>
      <protection/>
    </xf>
    <xf numFmtId="49" fontId="0" fillId="48" borderId="15" xfId="150" applyNumberFormat="1" applyFont="1" applyFill="1" applyBorder="1" applyAlignment="1" applyProtection="1">
      <alignment horizontal="center" vertical="center"/>
      <protection/>
    </xf>
    <xf numFmtId="39" fontId="0" fillId="48" borderId="15" xfId="150" applyNumberFormat="1" applyFont="1" applyFill="1" applyBorder="1" applyAlignment="1" applyProtection="1">
      <alignment horizontal="center" vertical="center"/>
      <protection/>
    </xf>
    <xf numFmtId="0" fontId="0" fillId="48" borderId="15" xfId="0" applyFont="1" applyFill="1" applyBorder="1" applyAlignment="1" applyProtection="1">
      <alignment horizontal="right"/>
      <protection/>
    </xf>
    <xf numFmtId="10" fontId="0" fillId="48" borderId="15" xfId="171" applyNumberFormat="1" applyFont="1" applyFill="1" applyBorder="1" applyAlignment="1" applyProtection="1">
      <alignment horizontal="right" wrapText="1"/>
      <protection/>
    </xf>
    <xf numFmtId="2" fontId="6" fillId="48" borderId="15" xfId="118" applyNumberFormat="1" applyFont="1" applyFill="1" applyBorder="1" applyAlignment="1" applyProtection="1">
      <alignment horizontal="right" vertical="top" wrapText="1"/>
      <protection/>
    </xf>
    <xf numFmtId="0" fontId="1" fillId="48" borderId="15" xfId="0" applyFont="1" applyFill="1" applyBorder="1" applyAlignment="1" applyProtection="1">
      <alignment horizontal="right"/>
      <protection/>
    </xf>
    <xf numFmtId="190" fontId="6" fillId="48" borderId="15" xfId="0" applyNumberFormat="1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 horizontal="center" vertical="top"/>
      <protection/>
    </xf>
    <xf numFmtId="175" fontId="0" fillId="48" borderId="15" xfId="150" applyNumberFormat="1" applyFont="1" applyFill="1" applyBorder="1" applyAlignment="1" applyProtection="1">
      <alignment horizontal="center" vertical="top" wrapText="1"/>
      <protection/>
    </xf>
    <xf numFmtId="0" fontId="1" fillId="48" borderId="15" xfId="0" applyFont="1" applyFill="1" applyBorder="1" applyAlignment="1" applyProtection="1">
      <alignment horizontal="right" wrapText="1"/>
      <protection/>
    </xf>
    <xf numFmtId="176" fontId="0" fillId="48" borderId="15" xfId="97" applyNumberFormat="1" applyFont="1" applyFill="1" applyBorder="1" applyAlignment="1" applyProtection="1">
      <alignment vertical="top"/>
      <protection/>
    </xf>
    <xf numFmtId="174" fontId="0" fillId="48" borderId="15" xfId="150" applyNumberFormat="1" applyFont="1" applyFill="1" applyBorder="1" applyAlignment="1" applyProtection="1">
      <alignment horizontal="center" vertical="top"/>
      <protection/>
    </xf>
    <xf numFmtId="0" fontId="1" fillId="48" borderId="19" xfId="0" applyFont="1" applyFill="1" applyBorder="1" applyAlignment="1" applyProtection="1">
      <alignment horizontal="right" wrapText="1"/>
      <protection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5" xfId="142" applyNumberFormat="1" applyFont="1" applyFill="1" applyBorder="1" applyAlignment="1" applyProtection="1">
      <alignment horizontal="right"/>
      <protection locked="0"/>
    </xf>
    <xf numFmtId="4" fontId="0" fillId="48" borderId="15" xfId="142" applyNumberFormat="1" applyFont="1" applyFill="1" applyBorder="1" applyAlignment="1" applyProtection="1">
      <alignment horizontal="right" wrapText="1"/>
      <protection locked="0"/>
    </xf>
    <xf numFmtId="39" fontId="0" fillId="48" borderId="15" xfId="136" applyFont="1" applyFill="1" applyBorder="1" applyAlignment="1" applyProtection="1">
      <alignment horizontal="right" vertical="center" wrapText="1"/>
      <protection locked="0"/>
    </xf>
    <xf numFmtId="4" fontId="0" fillId="48" borderId="15" xfId="124" applyNumberFormat="1" applyFont="1" applyFill="1" applyBorder="1" applyAlignment="1" applyProtection="1">
      <alignment/>
      <protection locked="0"/>
    </xf>
    <xf numFmtId="4" fontId="1" fillId="48" borderId="15" xfId="124" applyNumberFormat="1" applyFont="1" applyFill="1" applyBorder="1" applyAlignment="1" applyProtection="1">
      <alignment/>
      <protection locked="0"/>
    </xf>
    <xf numFmtId="4" fontId="0" fillId="48" borderId="19" xfId="124" applyNumberFormat="1" applyFont="1" applyFill="1" applyBorder="1" applyAlignment="1" applyProtection="1">
      <alignment/>
      <protection locked="0"/>
    </xf>
    <xf numFmtId="4" fontId="0" fillId="48" borderId="15" xfId="167" applyNumberFormat="1" applyFont="1" applyFill="1" applyBorder="1" applyAlignment="1" applyProtection="1">
      <alignment vertical="center"/>
      <protection locked="0"/>
    </xf>
    <xf numFmtId="171" fontId="0" fillId="48" borderId="15" xfId="92" applyFont="1" applyFill="1" applyBorder="1" applyAlignment="1" applyProtection="1">
      <alignment horizontal="right" wrapText="1"/>
      <protection locked="0"/>
    </xf>
    <xf numFmtId="4" fontId="0" fillId="48" borderId="15" xfId="167" applyNumberFormat="1" applyFont="1" applyFill="1" applyBorder="1" applyAlignment="1" applyProtection="1">
      <alignment/>
      <protection locked="0"/>
    </xf>
    <xf numFmtId="4" fontId="0" fillId="48" borderId="15" xfId="142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 vertical="center" wrapText="1"/>
      <protection locked="0"/>
    </xf>
    <xf numFmtId="176" fontId="0" fillId="48" borderId="19" xfId="97" applyNumberFormat="1" applyFont="1" applyFill="1" applyBorder="1" applyAlignment="1" applyProtection="1">
      <alignment vertical="top"/>
      <protection locked="0"/>
    </xf>
    <xf numFmtId="4" fontId="1" fillId="48" borderId="19" xfId="91" applyNumberFormat="1" applyFont="1" applyFill="1" applyBorder="1" applyAlignment="1" applyProtection="1">
      <alignment horizontal="right" wrapText="1"/>
      <protection locked="0"/>
    </xf>
    <xf numFmtId="4" fontId="0" fillId="48" borderId="15" xfId="0" applyNumberFormat="1" applyFont="1" applyFill="1" applyBorder="1" applyAlignment="1" applyProtection="1">
      <alignment wrapText="1"/>
      <protection locked="0"/>
    </xf>
    <xf numFmtId="196" fontId="1" fillId="48" borderId="15" xfId="0" applyNumberFormat="1" applyFont="1" applyFill="1" applyBorder="1" applyAlignment="1" applyProtection="1">
      <alignment horizontal="right"/>
      <protection locked="0"/>
    </xf>
    <xf numFmtId="4" fontId="1" fillId="48" borderId="15" xfId="118" applyNumberFormat="1" applyFont="1" applyFill="1" applyBorder="1" applyAlignment="1" applyProtection="1">
      <alignment horizontal="right" vertical="center" wrapText="1"/>
      <protection locked="0"/>
    </xf>
    <xf numFmtId="4" fontId="1" fillId="48" borderId="15" xfId="150" applyNumberFormat="1" applyFont="1" applyFill="1" applyBorder="1" applyAlignment="1" applyProtection="1">
      <alignment/>
      <protection locked="0"/>
    </xf>
    <xf numFmtId="4" fontId="1" fillId="48" borderId="15" xfId="150" applyNumberFormat="1" applyFont="1" applyFill="1" applyBorder="1" applyAlignment="1" applyProtection="1">
      <alignment horizontal="right" wrapText="1"/>
      <protection locked="0"/>
    </xf>
    <xf numFmtId="4" fontId="0" fillId="48" borderId="15" xfId="150" applyNumberFormat="1" applyFont="1" applyFill="1" applyBorder="1" applyAlignment="1" applyProtection="1">
      <alignment/>
      <protection locked="0"/>
    </xf>
    <xf numFmtId="4" fontId="0" fillId="48" borderId="15" xfId="150" applyNumberFormat="1" applyFont="1" applyFill="1" applyBorder="1" applyAlignment="1" applyProtection="1">
      <alignment horizontal="right" wrapText="1"/>
      <protection locked="0"/>
    </xf>
    <xf numFmtId="4" fontId="0" fillId="48" borderId="15" xfId="150" applyNumberFormat="1" applyFont="1" applyFill="1" applyBorder="1" applyAlignment="1" applyProtection="1">
      <alignment vertical="center"/>
      <protection locked="0"/>
    </xf>
    <xf numFmtId="0" fontId="0" fillId="48" borderId="15" xfId="0" applyFont="1" applyFill="1" applyBorder="1" applyAlignment="1" applyProtection="1">
      <alignment/>
      <protection locked="0"/>
    </xf>
    <xf numFmtId="4" fontId="1" fillId="48" borderId="15" xfId="150" applyNumberFormat="1" applyFont="1" applyFill="1" applyBorder="1" applyAlignment="1" applyProtection="1">
      <alignment horizontal="right" vertical="center" wrapText="1"/>
      <protection locked="0"/>
    </xf>
    <xf numFmtId="2" fontId="0" fillId="48" borderId="15" xfId="0" applyNumberFormat="1" applyFont="1" applyFill="1" applyBorder="1" applyAlignment="1" applyProtection="1">
      <alignment vertical="top"/>
      <protection locked="0"/>
    </xf>
    <xf numFmtId="4" fontId="1" fillId="48" borderId="15" xfId="126" applyNumberFormat="1" applyFont="1" applyFill="1" applyBorder="1" applyAlignment="1" applyProtection="1">
      <alignment horizontal="right" vertical="top" wrapText="1"/>
      <protection locked="0"/>
    </xf>
    <xf numFmtId="176" fontId="0" fillId="48" borderId="15" xfId="97" applyNumberFormat="1" applyFont="1" applyFill="1" applyBorder="1" applyAlignment="1" applyProtection="1">
      <alignment vertical="top"/>
      <protection locked="0"/>
    </xf>
    <xf numFmtId="0" fontId="56" fillId="48" borderId="15" xfId="0" applyNumberFormat="1" applyFont="1" applyFill="1" applyBorder="1" applyAlignment="1" applyProtection="1">
      <alignment horizontal="left" vertical="top" wrapText="1"/>
      <protection/>
    </xf>
    <xf numFmtId="39" fontId="56" fillId="48" borderId="15" xfId="142" applyFont="1" applyFill="1" applyBorder="1" applyAlignment="1" applyProtection="1">
      <alignment horizontal="left" vertical="top" wrapText="1"/>
      <protection/>
    </xf>
    <xf numFmtId="0" fontId="0" fillId="48" borderId="17" xfId="150" applyFont="1" applyFill="1" applyBorder="1" applyAlignment="1" applyProtection="1">
      <alignment horizontal="center" vertical="top" wrapText="1"/>
      <protection/>
    </xf>
    <xf numFmtId="0" fontId="1" fillId="48" borderId="17" xfId="0" applyFont="1" applyFill="1" applyBorder="1" applyAlignment="1" applyProtection="1">
      <alignment horizontal="center" wrapText="1"/>
      <protection/>
    </xf>
    <xf numFmtId="176" fontId="0" fillId="48" borderId="17" xfId="97" applyNumberFormat="1" applyFont="1" applyFill="1" applyBorder="1" applyAlignment="1" applyProtection="1">
      <alignment vertical="top"/>
      <protection/>
    </xf>
    <xf numFmtId="174" fontId="0" fillId="48" borderId="17" xfId="150" applyNumberFormat="1" applyFont="1" applyFill="1" applyBorder="1" applyAlignment="1" applyProtection="1">
      <alignment horizontal="center" vertical="top"/>
      <protection/>
    </xf>
    <xf numFmtId="176" fontId="0" fillId="48" borderId="17" xfId="97" applyNumberFormat="1" applyFont="1" applyFill="1" applyBorder="1" applyAlignment="1" applyProtection="1">
      <alignment vertical="top"/>
      <protection locked="0"/>
    </xf>
    <xf numFmtId="4" fontId="1" fillId="48" borderId="17" xfId="91" applyNumberFormat="1" applyFont="1" applyFill="1" applyBorder="1" applyAlignment="1" applyProtection="1">
      <alignment horizontal="right" wrapText="1"/>
      <protection locked="0"/>
    </xf>
    <xf numFmtId="4" fontId="0" fillId="48" borderId="17" xfId="0" applyNumberFormat="1" applyFont="1" applyFill="1" applyBorder="1" applyAlignment="1" applyProtection="1">
      <alignment/>
      <protection locked="0"/>
    </xf>
    <xf numFmtId="176" fontId="0" fillId="48" borderId="18" xfId="97" applyNumberFormat="1" applyFont="1" applyFill="1" applyBorder="1" applyAlignment="1" applyProtection="1">
      <alignment vertical="top"/>
      <protection locked="0"/>
    </xf>
    <xf numFmtId="4" fontId="1" fillId="48" borderId="18" xfId="91" applyNumberFormat="1" applyFont="1" applyFill="1" applyBorder="1" applyAlignment="1" applyProtection="1">
      <alignment horizontal="right" wrapText="1"/>
      <protection locked="0"/>
    </xf>
    <xf numFmtId="176" fontId="0" fillId="48" borderId="0" xfId="97" applyNumberFormat="1" applyFont="1" applyFill="1" applyBorder="1" applyAlignment="1" applyProtection="1">
      <alignment vertical="top"/>
      <protection locked="0"/>
    </xf>
    <xf numFmtId="4" fontId="1" fillId="48" borderId="0" xfId="91" applyNumberFormat="1" applyFont="1" applyFill="1" applyBorder="1" applyAlignment="1" applyProtection="1">
      <alignment horizontal="right" wrapText="1"/>
      <protection locked="0"/>
    </xf>
    <xf numFmtId="171" fontId="0" fillId="48" borderId="0" xfId="92" applyFont="1" applyFill="1" applyBorder="1" applyAlignment="1" applyProtection="1">
      <alignment vertical="center"/>
      <protection locked="0"/>
    </xf>
    <xf numFmtId="4" fontId="1" fillId="48" borderId="0" xfId="125" applyNumberFormat="1" applyFont="1" applyFill="1" applyBorder="1" applyAlignment="1" applyProtection="1">
      <alignment horizontal="right" vertical="center" wrapText="1"/>
      <protection locked="0"/>
    </xf>
    <xf numFmtId="0" fontId="3" fillId="48" borderId="0" xfId="168" applyFont="1" applyFill="1" applyBorder="1" applyAlignment="1">
      <alignment horizontal="center" vertical="top" wrapText="1"/>
      <protection/>
    </xf>
    <xf numFmtId="0" fontId="0" fillId="48" borderId="0" xfId="0" applyFont="1" applyFill="1" applyBorder="1" applyAlignment="1">
      <alignment horizontal="left" wrapText="1"/>
    </xf>
    <xf numFmtId="0" fontId="0" fillId="48" borderId="0" xfId="0" applyFont="1" applyFill="1" applyBorder="1" applyAlignment="1" quotePrefix="1">
      <alignment horizontal="left" wrapText="1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3" xfId="63"/>
    <cellStyle name="Comma_ANALISIS EL PUERTO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Heading 1" xfId="83"/>
    <cellStyle name="Heading 2" xfId="84"/>
    <cellStyle name="Heading 3" xfId="85"/>
    <cellStyle name="Hyperlink" xfId="86"/>
    <cellStyle name="Followed Hyperlink" xfId="87"/>
    <cellStyle name="Incorrecto" xfId="88"/>
    <cellStyle name="Comma" xfId="89"/>
    <cellStyle name="Comma [0]" xfId="90"/>
    <cellStyle name="Millares 10" xfId="91"/>
    <cellStyle name="Millares 10 2" xfId="92"/>
    <cellStyle name="Millares 10 3" xfId="93"/>
    <cellStyle name="Millares 11" xfId="94"/>
    <cellStyle name="Millares 12" xfId="95"/>
    <cellStyle name="Millares 13" xfId="96"/>
    <cellStyle name="Millares 14" xfId="97"/>
    <cellStyle name="Millares 2" xfId="98"/>
    <cellStyle name="Millares 2 11 2" xfId="99"/>
    <cellStyle name="Millares 2 2" xfId="100"/>
    <cellStyle name="Millares 2 2 2" xfId="101"/>
    <cellStyle name="Millares 2 2 2 2" xfId="102"/>
    <cellStyle name="Millares 2 2 2 3" xfId="103"/>
    <cellStyle name="Millares 2 2 3" xfId="104"/>
    <cellStyle name="Millares 2 3" xfId="105"/>
    <cellStyle name="Millares 2 4" xfId="106"/>
    <cellStyle name="Millares 2 5" xfId="107"/>
    <cellStyle name="Millares 2 6" xfId="108"/>
    <cellStyle name="Millares 3" xfId="109"/>
    <cellStyle name="Millares 3 2" xfId="110"/>
    <cellStyle name="Millares 3 3" xfId="111"/>
    <cellStyle name="Millares 3 3 3" xfId="112"/>
    <cellStyle name="Millares 3_111-12 ac neyba zona alta" xfId="113"/>
    <cellStyle name="Millares 4" xfId="114"/>
    <cellStyle name="Millares 4 2" xfId="115"/>
    <cellStyle name="Millares 5" xfId="116"/>
    <cellStyle name="Millares 5 2" xfId="117"/>
    <cellStyle name="Millares 5 3" xfId="118"/>
    <cellStyle name="Millares 5 3 2" xfId="119"/>
    <cellStyle name="Millares 6" xfId="120"/>
    <cellStyle name="Millares 7" xfId="121"/>
    <cellStyle name="Millares 7 2" xfId="122"/>
    <cellStyle name="Millares 8" xfId="123"/>
    <cellStyle name="Millares 9" xfId="124"/>
    <cellStyle name="Millares_NUEVO FORMATO DE PRESUPUESTOS 2" xfId="125"/>
    <cellStyle name="Millares_rec.No.57-03 481-01 alc.sanitario del seibo red colectora y pta. trat. #2" xfId="126"/>
    <cellStyle name="Currency" xfId="127"/>
    <cellStyle name="Currency [0]" xfId="128"/>
    <cellStyle name="Moneda 2" xfId="129"/>
    <cellStyle name="Neutral" xfId="130"/>
    <cellStyle name="No-definido" xfId="131"/>
    <cellStyle name="Normal - Style1" xfId="132"/>
    <cellStyle name="Normal 10" xfId="133"/>
    <cellStyle name="Normal 10 2" xfId="134"/>
    <cellStyle name="Normal 11" xfId="135"/>
    <cellStyle name="Normal 12" xfId="136"/>
    <cellStyle name="Normal 13" xfId="137"/>
    <cellStyle name="Normal 13 2" xfId="138"/>
    <cellStyle name="Normal 14" xfId="139"/>
    <cellStyle name="Normal 15" xfId="140"/>
    <cellStyle name="Normal 16" xfId="141"/>
    <cellStyle name="Normal 17" xfId="142"/>
    <cellStyle name="Normal 2" xfId="143"/>
    <cellStyle name="Normal 2 2" xfId="144"/>
    <cellStyle name="Normal 2 3" xfId="145"/>
    <cellStyle name="Normal 2 3 2" xfId="146"/>
    <cellStyle name="Normal 2 4" xfId="147"/>
    <cellStyle name="Normal 2 5" xfId="148"/>
    <cellStyle name="Normal 2_ANALISIS REC 3" xfId="149"/>
    <cellStyle name="Normal 20" xfId="150"/>
    <cellStyle name="Normal 3" xfId="151"/>
    <cellStyle name="Normal 3 2" xfId="152"/>
    <cellStyle name="Normal 3 3" xfId="153"/>
    <cellStyle name="Normal 31_correccion de averia ac.hatillo prov.hato mayor oct.2011 2" xfId="154"/>
    <cellStyle name="Normal 4" xfId="155"/>
    <cellStyle name="Normal 4 2" xfId="156"/>
    <cellStyle name="Normal 5" xfId="157"/>
    <cellStyle name="Normal 5 2" xfId="158"/>
    <cellStyle name="Normal 5 3" xfId="159"/>
    <cellStyle name="Normal 6" xfId="160"/>
    <cellStyle name="Normal 7" xfId="161"/>
    <cellStyle name="Normal 7 2" xfId="162"/>
    <cellStyle name="Normal 8" xfId="163"/>
    <cellStyle name="Normal 85" xfId="164"/>
    <cellStyle name="Normal 9" xfId="165"/>
    <cellStyle name="Normal 9 2" xfId="166"/>
    <cellStyle name="Normal_Hoja1" xfId="167"/>
    <cellStyle name="Normal_Rec. No.3 118-03   Pta. de trat.A.Negras san juan de la maguana" xfId="168"/>
    <cellStyle name="Notas" xfId="169"/>
    <cellStyle name="Output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 3" xfId="176"/>
    <cellStyle name="Porcentual 4" xfId="177"/>
    <cellStyle name="Porcentual 5" xfId="178"/>
    <cellStyle name="Salida" xfId="179"/>
    <cellStyle name="Texto de advertencia" xfId="180"/>
    <cellStyle name="Texto explicativo" xfId="181"/>
    <cellStyle name="Title" xfId="182"/>
    <cellStyle name="Título" xfId="183"/>
    <cellStyle name="Título 2" xfId="184"/>
    <cellStyle name="Título 3" xfId="185"/>
    <cellStyle name="Total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1" name="Text Box 8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2" name="Text Box 9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3" name="Text Box 8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4" name="Text Box 9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5" name="Text Box 8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95</xdr:row>
      <xdr:rowOff>0</xdr:rowOff>
    </xdr:from>
    <xdr:ext cx="104775" cy="190500"/>
    <xdr:sp fLocksText="0">
      <xdr:nvSpPr>
        <xdr:cNvPr id="8" name="Text Box 9"/>
        <xdr:cNvSpPr txBox="1">
          <a:spLocks noChangeArrowheads="1"/>
        </xdr:cNvSpPr>
      </xdr:nvSpPr>
      <xdr:spPr>
        <a:xfrm>
          <a:off x="1771650" y="23555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5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7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95</xdr:row>
      <xdr:rowOff>0</xdr:rowOff>
    </xdr:from>
    <xdr:ext cx="95250" cy="314325"/>
    <xdr:sp fLocksText="0">
      <xdr:nvSpPr>
        <xdr:cNvPr id="81" name="Text Box 15"/>
        <xdr:cNvSpPr txBox="1">
          <a:spLocks noChangeArrowheads="1"/>
        </xdr:cNvSpPr>
      </xdr:nvSpPr>
      <xdr:spPr>
        <a:xfrm>
          <a:off x="1752600" y="235553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95</xdr:row>
      <xdr:rowOff>0</xdr:rowOff>
    </xdr:from>
    <xdr:ext cx="95250" cy="285750"/>
    <xdr:sp fLocksText="0">
      <xdr:nvSpPr>
        <xdr:cNvPr id="82" name="Text Box 15"/>
        <xdr:cNvSpPr txBox="1">
          <a:spLocks noChangeArrowheads="1"/>
        </xdr:cNvSpPr>
      </xdr:nvSpPr>
      <xdr:spPr>
        <a:xfrm>
          <a:off x="1752600" y="235553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8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9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0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1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2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3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4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15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5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5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5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5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5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6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7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8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19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0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7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8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19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0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1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2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3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4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5" name="Text Box 8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190500"/>
    <xdr:sp fLocksText="0">
      <xdr:nvSpPr>
        <xdr:cNvPr id="226" name="Text Box 9"/>
        <xdr:cNvSpPr txBox="1">
          <a:spLocks noChangeArrowheads="1"/>
        </xdr:cNvSpPr>
      </xdr:nvSpPr>
      <xdr:spPr>
        <a:xfrm>
          <a:off x="1771650" y="17973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2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2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3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4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5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6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7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8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29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0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1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2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3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4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5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1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2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3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4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5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6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7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8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69" name="Text Box 8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69</xdr:row>
      <xdr:rowOff>0</xdr:rowOff>
    </xdr:from>
    <xdr:ext cx="0" cy="219075"/>
    <xdr:sp fLocksText="0">
      <xdr:nvSpPr>
        <xdr:cNvPr id="370" name="Text Box 9"/>
        <xdr:cNvSpPr txBox="1">
          <a:spLocks noChangeArrowheads="1"/>
        </xdr:cNvSpPr>
      </xdr:nvSpPr>
      <xdr:spPr>
        <a:xfrm>
          <a:off x="1771650" y="17973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5"/>
  <sheetViews>
    <sheetView showZeros="0" tabSelected="1" view="pageBreakPreview" zoomScaleSheetLayoutView="100" workbookViewId="0" topLeftCell="A1">
      <selection activeCell="B5" sqref="B5"/>
    </sheetView>
  </sheetViews>
  <sheetFormatPr defaultColWidth="11.421875" defaultRowHeight="12.75"/>
  <cols>
    <col min="1" max="1" width="7.00390625" style="13" customWidth="1"/>
    <col min="2" max="2" width="47.140625" style="13" customWidth="1"/>
    <col min="3" max="3" width="9.7109375" style="13" customWidth="1"/>
    <col min="4" max="4" width="6.8515625" style="13" customWidth="1"/>
    <col min="5" max="5" width="14.8515625" style="13" customWidth="1"/>
    <col min="6" max="6" width="17.140625" style="12" customWidth="1"/>
    <col min="7" max="7" width="17.140625" style="13" customWidth="1"/>
    <col min="8" max="8" width="18.57421875" style="41" customWidth="1"/>
    <col min="9" max="9" width="20.7109375" style="13" customWidth="1"/>
    <col min="10" max="12" width="19.57421875" style="13" customWidth="1"/>
    <col min="13" max="16384" width="11.421875" style="13" customWidth="1"/>
  </cols>
  <sheetData>
    <row r="1" spans="1:8" s="21" customFormat="1" ht="12.75" customHeight="1">
      <c r="A1" s="198"/>
      <c r="B1" s="198"/>
      <c r="C1" s="198"/>
      <c r="D1" s="198"/>
      <c r="E1" s="198"/>
      <c r="F1" s="198"/>
      <c r="G1" s="19"/>
      <c r="H1" s="20"/>
    </row>
    <row r="2" spans="1:8" s="21" customFormat="1" ht="16.5" customHeight="1">
      <c r="A2" s="198"/>
      <c r="B2" s="198"/>
      <c r="C2" s="198"/>
      <c r="D2" s="198"/>
      <c r="E2" s="198"/>
      <c r="F2" s="198"/>
      <c r="G2" s="22"/>
      <c r="H2" s="20"/>
    </row>
    <row r="3" spans="1:8" s="21" customFormat="1" ht="24.75" customHeight="1">
      <c r="A3" s="199" t="s">
        <v>89</v>
      </c>
      <c r="B3" s="200"/>
      <c r="C3" s="200"/>
      <c r="D3" s="200"/>
      <c r="E3" s="200"/>
      <c r="F3" s="200"/>
      <c r="G3" s="23"/>
      <c r="H3" s="25"/>
    </row>
    <row r="4" spans="1:8" s="21" customFormat="1" ht="14.25" customHeight="1">
      <c r="A4" s="26" t="s">
        <v>23</v>
      </c>
      <c r="B4" s="18"/>
      <c r="C4" s="27" t="s">
        <v>24</v>
      </c>
      <c r="D4" s="27"/>
      <c r="F4" s="28"/>
      <c r="G4" s="23"/>
      <c r="H4" s="29"/>
    </row>
    <row r="5" spans="1:11" s="21" customFormat="1" ht="11.25" customHeight="1">
      <c r="A5" s="26"/>
      <c r="B5" s="18"/>
      <c r="C5" s="24"/>
      <c r="D5" s="27"/>
      <c r="E5" s="27"/>
      <c r="F5" s="28"/>
      <c r="G5" s="23"/>
      <c r="H5" s="30"/>
      <c r="K5" s="31"/>
    </row>
    <row r="6" spans="1:11" s="19" customFormat="1" ht="16.5" customHeight="1">
      <c r="A6" s="32" t="s">
        <v>37</v>
      </c>
      <c r="B6" s="32" t="s">
        <v>25</v>
      </c>
      <c r="C6" s="33" t="s">
        <v>7</v>
      </c>
      <c r="D6" s="33" t="s">
        <v>10</v>
      </c>
      <c r="E6" s="33" t="s">
        <v>26</v>
      </c>
      <c r="F6" s="34" t="s">
        <v>27</v>
      </c>
      <c r="G6" s="23"/>
      <c r="H6" s="35"/>
      <c r="K6" s="31"/>
    </row>
    <row r="7" spans="1:11" s="19" customFormat="1" ht="12.75" customHeight="1">
      <c r="A7" s="36"/>
      <c r="B7" s="37"/>
      <c r="C7" s="38"/>
      <c r="D7" s="39"/>
      <c r="E7" s="191"/>
      <c r="F7" s="40"/>
      <c r="G7" s="23"/>
      <c r="H7" s="25"/>
      <c r="K7" s="31"/>
    </row>
    <row r="8" spans="1:17" s="19" customFormat="1" ht="38.25">
      <c r="A8" s="67" t="s">
        <v>0</v>
      </c>
      <c r="B8" s="68" t="s">
        <v>34</v>
      </c>
      <c r="C8" s="69"/>
      <c r="D8" s="70"/>
      <c r="E8" s="155"/>
      <c r="F8" s="14"/>
      <c r="G8" s="23">
        <f aca="true" t="shared" si="0" ref="G8:G39">+E8*C8</f>
        <v>0</v>
      </c>
      <c r="H8" s="25"/>
      <c r="I8" s="44"/>
      <c r="J8" s="44"/>
      <c r="K8" s="45"/>
      <c r="L8" s="45"/>
      <c r="M8" s="45"/>
      <c r="N8" s="45"/>
      <c r="O8" s="45"/>
      <c r="P8" s="45"/>
      <c r="Q8" s="45"/>
    </row>
    <row r="9" spans="1:17" s="19" customFormat="1" ht="12.75" customHeight="1">
      <c r="A9" s="67"/>
      <c r="B9" s="68"/>
      <c r="C9" s="71"/>
      <c r="D9" s="72"/>
      <c r="E9" s="155"/>
      <c r="F9" s="2"/>
      <c r="G9" s="23">
        <f t="shared" si="0"/>
        <v>0</v>
      </c>
      <c r="H9" s="25"/>
      <c r="I9" s="44"/>
      <c r="J9" s="44"/>
      <c r="K9" s="45"/>
      <c r="L9" s="45"/>
      <c r="M9" s="45"/>
      <c r="N9" s="45"/>
      <c r="O9" s="45"/>
      <c r="P9" s="45"/>
      <c r="Q9" s="45"/>
    </row>
    <row r="10" spans="1:17" s="19" customFormat="1" ht="12.75" customHeight="1">
      <c r="A10" s="73" t="s">
        <v>35</v>
      </c>
      <c r="B10" s="68" t="s">
        <v>28</v>
      </c>
      <c r="C10" s="71"/>
      <c r="D10" s="72"/>
      <c r="E10" s="155"/>
      <c r="F10" s="2"/>
      <c r="G10" s="23">
        <f t="shared" si="0"/>
        <v>0</v>
      </c>
      <c r="H10" s="25"/>
      <c r="I10" s="44"/>
      <c r="J10" s="44"/>
      <c r="K10" s="45"/>
      <c r="L10" s="45"/>
      <c r="M10" s="45"/>
      <c r="N10" s="45"/>
      <c r="O10" s="45"/>
      <c r="P10" s="45"/>
      <c r="Q10" s="45"/>
    </row>
    <row r="11" spans="1:17" s="19" customFormat="1" ht="12.75" customHeight="1">
      <c r="A11" s="74">
        <v>1</v>
      </c>
      <c r="B11" s="75" t="s">
        <v>29</v>
      </c>
      <c r="C11" s="71">
        <v>64.86</v>
      </c>
      <c r="D11" s="72" t="s">
        <v>2</v>
      </c>
      <c r="E11" s="155"/>
      <c r="F11" s="2">
        <f>ROUND(E11*C11,2)</f>
        <v>0</v>
      </c>
      <c r="G11" s="23">
        <f t="shared" si="0"/>
        <v>0</v>
      </c>
      <c r="H11" s="25"/>
      <c r="I11" s="44"/>
      <c r="J11" s="44"/>
      <c r="K11" s="45"/>
      <c r="L11" s="45"/>
      <c r="M11" s="45"/>
      <c r="N11" s="45"/>
      <c r="O11" s="45"/>
      <c r="P11" s="45"/>
      <c r="Q11" s="45"/>
    </row>
    <row r="12" spans="1:17" s="19" customFormat="1" ht="12.75" customHeight="1">
      <c r="A12" s="74">
        <v>2</v>
      </c>
      <c r="B12" s="75" t="s">
        <v>85</v>
      </c>
      <c r="C12" s="71">
        <v>84.32</v>
      </c>
      <c r="D12" s="72" t="s">
        <v>2</v>
      </c>
      <c r="E12" s="155"/>
      <c r="F12" s="2">
        <f aca="true" t="shared" si="1" ref="F12:F65">ROUND(E12*C12,2)</f>
        <v>0</v>
      </c>
      <c r="G12" s="23">
        <f t="shared" si="0"/>
        <v>0</v>
      </c>
      <c r="H12" s="25"/>
      <c r="I12" s="44"/>
      <c r="J12" s="44"/>
      <c r="K12" s="45"/>
      <c r="L12" s="45"/>
      <c r="M12" s="45"/>
      <c r="N12" s="45"/>
      <c r="O12" s="45"/>
      <c r="P12" s="45"/>
      <c r="Q12" s="45"/>
    </row>
    <row r="13" spans="1:17" s="19" customFormat="1" ht="15">
      <c r="A13" s="73"/>
      <c r="B13" s="68"/>
      <c r="C13" s="71"/>
      <c r="D13" s="72"/>
      <c r="E13" s="155"/>
      <c r="F13" s="2">
        <f t="shared" si="1"/>
        <v>0</v>
      </c>
      <c r="G13" s="23">
        <f t="shared" si="0"/>
        <v>0</v>
      </c>
      <c r="H13" s="25"/>
      <c r="I13" s="44"/>
      <c r="J13" s="44"/>
      <c r="K13" s="45"/>
      <c r="L13" s="45"/>
      <c r="M13" s="45"/>
      <c r="N13" s="45"/>
      <c r="O13" s="45"/>
      <c r="P13" s="45"/>
      <c r="Q13" s="45"/>
    </row>
    <row r="14" spans="1:17" s="19" customFormat="1" ht="38.25">
      <c r="A14" s="73" t="s">
        <v>36</v>
      </c>
      <c r="B14" s="68" t="s">
        <v>61</v>
      </c>
      <c r="C14" s="76"/>
      <c r="D14" s="77"/>
      <c r="E14" s="156"/>
      <c r="F14" s="2">
        <f t="shared" si="1"/>
        <v>0</v>
      </c>
      <c r="G14" s="23">
        <f t="shared" si="0"/>
        <v>0</v>
      </c>
      <c r="H14" s="25"/>
      <c r="I14" s="44"/>
      <c r="J14" s="44"/>
      <c r="K14" s="45"/>
      <c r="L14" s="45"/>
      <c r="M14" s="45"/>
      <c r="N14" s="45"/>
      <c r="O14" s="45"/>
      <c r="P14" s="45"/>
      <c r="Q14" s="45"/>
    </row>
    <row r="15" spans="1:17" s="19" customFormat="1" ht="12.75" customHeight="1">
      <c r="A15" s="74"/>
      <c r="B15" s="75"/>
      <c r="C15" s="76"/>
      <c r="D15" s="77"/>
      <c r="E15" s="156"/>
      <c r="F15" s="2">
        <f t="shared" si="1"/>
        <v>0</v>
      </c>
      <c r="G15" s="23">
        <f t="shared" si="0"/>
        <v>0</v>
      </c>
      <c r="H15" s="25"/>
      <c r="I15" s="44"/>
      <c r="J15" s="44"/>
      <c r="K15" s="45"/>
      <c r="L15" s="45"/>
      <c r="M15" s="45"/>
      <c r="N15" s="45"/>
      <c r="O15" s="45"/>
      <c r="P15" s="45"/>
      <c r="Q15" s="45"/>
    </row>
    <row r="16" spans="1:17" s="19" customFormat="1" ht="12.75" customHeight="1">
      <c r="A16" s="78">
        <v>1</v>
      </c>
      <c r="B16" s="79" t="s">
        <v>38</v>
      </c>
      <c r="C16" s="80"/>
      <c r="D16" s="81"/>
      <c r="E16" s="157"/>
      <c r="F16" s="2">
        <f>ROUND(E16*C16,2)</f>
        <v>0</v>
      </c>
      <c r="G16" s="23">
        <f t="shared" si="0"/>
        <v>0</v>
      </c>
      <c r="H16" s="25"/>
      <c r="I16" s="44"/>
      <c r="J16" s="44"/>
      <c r="K16" s="45"/>
      <c r="L16" s="45"/>
      <c r="M16" s="45"/>
      <c r="N16" s="45"/>
      <c r="O16" s="45"/>
      <c r="P16" s="45"/>
      <c r="Q16" s="45"/>
    </row>
    <row r="17" spans="1:35" s="19" customFormat="1" ht="12.75" customHeight="1">
      <c r="A17" s="82">
        <v>1.1</v>
      </c>
      <c r="B17" s="83" t="s">
        <v>84</v>
      </c>
      <c r="C17" s="80">
        <v>1</v>
      </c>
      <c r="D17" s="81" t="s">
        <v>3</v>
      </c>
      <c r="E17" s="157"/>
      <c r="F17" s="2">
        <f t="shared" si="1"/>
        <v>0</v>
      </c>
      <c r="G17" s="23">
        <f t="shared" si="0"/>
        <v>0</v>
      </c>
      <c r="H17" s="25"/>
      <c r="I17" s="44"/>
      <c r="J17" s="44"/>
      <c r="K17" s="45"/>
      <c r="L17" s="45"/>
      <c r="M17" s="45"/>
      <c r="N17" s="45"/>
      <c r="O17" s="45"/>
      <c r="P17" s="45"/>
      <c r="Q17" s="45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s="19" customFormat="1" ht="15">
      <c r="A18" s="84"/>
      <c r="B18" s="83"/>
      <c r="C18" s="80"/>
      <c r="D18" s="81"/>
      <c r="E18" s="157"/>
      <c r="F18" s="2">
        <f t="shared" si="1"/>
        <v>0</v>
      </c>
      <c r="G18" s="23">
        <f t="shared" si="0"/>
        <v>0</v>
      </c>
      <c r="H18" s="25"/>
      <c r="I18" s="44"/>
      <c r="J18" s="44"/>
      <c r="K18" s="45"/>
      <c r="L18" s="45"/>
      <c r="M18" s="45"/>
      <c r="N18" s="45"/>
      <c r="O18" s="45"/>
      <c r="P18" s="45"/>
      <c r="Q18" s="4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s="19" customFormat="1" ht="12.75" customHeight="1">
      <c r="A19" s="85">
        <v>2</v>
      </c>
      <c r="B19" s="79" t="s">
        <v>39</v>
      </c>
      <c r="C19" s="80"/>
      <c r="D19" s="81"/>
      <c r="E19" s="157"/>
      <c r="F19" s="2">
        <f t="shared" si="1"/>
        <v>0</v>
      </c>
      <c r="G19" s="23">
        <f t="shared" si="0"/>
        <v>0</v>
      </c>
      <c r="H19" s="25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6"/>
    </row>
    <row r="20" spans="1:35" s="19" customFormat="1" ht="12.75" customHeight="1">
      <c r="A20" s="82">
        <v>2.1</v>
      </c>
      <c r="B20" s="83" t="s">
        <v>40</v>
      </c>
      <c r="C20" s="80">
        <v>1764.64</v>
      </c>
      <c r="D20" s="81" t="s">
        <v>2</v>
      </c>
      <c r="E20" s="157"/>
      <c r="F20" s="2">
        <f t="shared" si="1"/>
        <v>0</v>
      </c>
      <c r="G20" s="23">
        <f t="shared" si="0"/>
        <v>0</v>
      </c>
      <c r="H20" s="2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s="19" customFormat="1" ht="12.75" customHeight="1">
      <c r="A21" s="82">
        <v>2.2</v>
      </c>
      <c r="B21" s="184" t="s">
        <v>91</v>
      </c>
      <c r="C21" s="87">
        <v>72</v>
      </c>
      <c r="D21" s="88" t="s">
        <v>2</v>
      </c>
      <c r="E21" s="157"/>
      <c r="F21" s="2">
        <f>ROUND(E21*C21,2)</f>
        <v>0</v>
      </c>
      <c r="G21" s="23"/>
      <c r="H21" s="25"/>
      <c r="I21" s="44"/>
      <c r="J21" s="44"/>
      <c r="K21" s="45"/>
      <c r="L21" s="45"/>
      <c r="M21" s="45"/>
      <c r="N21" s="45"/>
      <c r="O21" s="45"/>
      <c r="P21" s="45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s="19" customFormat="1" ht="25.5">
      <c r="A22" s="82">
        <v>2.3</v>
      </c>
      <c r="B22" s="184" t="s">
        <v>93</v>
      </c>
      <c r="C22" s="80">
        <v>2295.8</v>
      </c>
      <c r="D22" s="81" t="s">
        <v>41</v>
      </c>
      <c r="E22" s="157"/>
      <c r="F22" s="2">
        <f>ROUND(E22*C22,2)</f>
        <v>0</v>
      </c>
      <c r="G22" s="23"/>
      <c r="H22" s="25"/>
      <c r="I22" s="44"/>
      <c r="J22" s="44"/>
      <c r="K22" s="45"/>
      <c r="L22" s="45"/>
      <c r="M22" s="45"/>
      <c r="N22" s="45"/>
      <c r="O22" s="45"/>
      <c r="P22" s="45"/>
      <c r="Q22" s="45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s="19" customFormat="1" ht="25.5">
      <c r="A23" s="82">
        <v>2.4</v>
      </c>
      <c r="B23" s="184" t="s">
        <v>90</v>
      </c>
      <c r="C23" s="87">
        <v>180</v>
      </c>
      <c r="D23" s="88" t="s">
        <v>9</v>
      </c>
      <c r="E23" s="158"/>
      <c r="F23" s="2">
        <f>ROUND(E23*C23,2)</f>
        <v>0</v>
      </c>
      <c r="G23" s="23"/>
      <c r="H23" s="25"/>
      <c r="I23" s="44"/>
      <c r="J23" s="44"/>
      <c r="K23" s="45"/>
      <c r="L23" s="45"/>
      <c r="M23" s="45"/>
      <c r="N23" s="45"/>
      <c r="O23" s="45"/>
      <c r="P23" s="45"/>
      <c r="Q23" s="45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s="19" customFormat="1" ht="25.5">
      <c r="A24" s="82">
        <v>2.5</v>
      </c>
      <c r="B24" s="184" t="s">
        <v>92</v>
      </c>
      <c r="C24" s="87">
        <v>90</v>
      </c>
      <c r="D24" s="88" t="s">
        <v>2</v>
      </c>
      <c r="E24" s="158"/>
      <c r="F24" s="2">
        <f>ROUND(E24*C24,2)</f>
        <v>0</v>
      </c>
      <c r="G24" s="23"/>
      <c r="H24" s="25"/>
      <c r="I24" s="44"/>
      <c r="J24" s="44"/>
      <c r="K24" s="45"/>
      <c r="L24" s="45"/>
      <c r="M24" s="45"/>
      <c r="N24" s="45"/>
      <c r="O24" s="45"/>
      <c r="P24" s="45"/>
      <c r="Q24" s="45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s="19" customFormat="1" ht="25.5">
      <c r="A25" s="82">
        <v>2.6</v>
      </c>
      <c r="B25" s="184" t="s">
        <v>94</v>
      </c>
      <c r="C25" s="87">
        <v>85.5</v>
      </c>
      <c r="D25" s="88" t="s">
        <v>2</v>
      </c>
      <c r="E25" s="158"/>
      <c r="F25" s="2">
        <f>ROUND(E25*C25,2)</f>
        <v>0</v>
      </c>
      <c r="G25" s="23"/>
      <c r="H25" s="25"/>
      <c r="I25" s="44"/>
      <c r="J25" s="44"/>
      <c r="K25" s="45"/>
      <c r="L25" s="45"/>
      <c r="M25" s="45"/>
      <c r="N25" s="45"/>
      <c r="O25" s="45"/>
      <c r="P25" s="45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s="19" customFormat="1" ht="12.75" customHeight="1">
      <c r="A26" s="82"/>
      <c r="B26" s="86"/>
      <c r="C26" s="87"/>
      <c r="D26" s="88"/>
      <c r="E26" s="158"/>
      <c r="F26" s="2">
        <f t="shared" si="1"/>
        <v>0</v>
      </c>
      <c r="G26" s="23">
        <f t="shared" si="0"/>
        <v>0</v>
      </c>
      <c r="H26" s="25"/>
      <c r="I26" s="44"/>
      <c r="J26" s="44"/>
      <c r="K26" s="45"/>
      <c r="L26" s="45"/>
      <c r="M26" s="45"/>
      <c r="N26" s="45"/>
      <c r="O26" s="45"/>
      <c r="P26" s="45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s="19" customFormat="1" ht="12.75" customHeight="1">
      <c r="A27" s="85">
        <v>3</v>
      </c>
      <c r="B27" s="89" t="s">
        <v>42</v>
      </c>
      <c r="C27" s="87"/>
      <c r="D27" s="88"/>
      <c r="E27" s="158"/>
      <c r="F27" s="2">
        <f t="shared" si="1"/>
        <v>0</v>
      </c>
      <c r="G27" s="23">
        <f t="shared" si="0"/>
        <v>0</v>
      </c>
      <c r="H27" s="25"/>
      <c r="I27" s="44"/>
      <c r="J27" s="44"/>
      <c r="K27" s="45"/>
      <c r="L27" s="45"/>
      <c r="M27" s="45"/>
      <c r="N27" s="45"/>
      <c r="O27" s="45"/>
      <c r="P27" s="45"/>
      <c r="Q27" s="45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s="19" customFormat="1" ht="63.75">
      <c r="A28" s="4">
        <v>3.1</v>
      </c>
      <c r="B28" s="5" t="s">
        <v>60</v>
      </c>
      <c r="C28" s="48">
        <v>1</v>
      </c>
      <c r="D28" s="49" t="s">
        <v>3</v>
      </c>
      <c r="E28" s="159"/>
      <c r="F28" s="2">
        <f t="shared" si="1"/>
        <v>0</v>
      </c>
      <c r="G28" s="23">
        <f t="shared" si="0"/>
        <v>0</v>
      </c>
      <c r="H28" s="25"/>
      <c r="I28" s="44"/>
      <c r="J28" s="44"/>
      <c r="K28" s="45"/>
      <c r="L28" s="45"/>
      <c r="M28" s="45"/>
      <c r="N28" s="45"/>
      <c r="O28" s="45"/>
      <c r="P28" s="45"/>
      <c r="Q28" s="45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11" s="19" customFormat="1" ht="29.25" customHeight="1">
      <c r="A29" s="82">
        <v>3.2</v>
      </c>
      <c r="B29" s="86" t="s">
        <v>88</v>
      </c>
      <c r="C29" s="87">
        <v>1</v>
      </c>
      <c r="D29" s="88" t="s">
        <v>3</v>
      </c>
      <c r="E29" s="160"/>
      <c r="F29" s="2">
        <f t="shared" si="1"/>
        <v>0</v>
      </c>
      <c r="G29" s="23">
        <f t="shared" si="0"/>
        <v>0</v>
      </c>
      <c r="H29" s="25"/>
      <c r="I29" s="50"/>
      <c r="K29" s="31"/>
    </row>
    <row r="30" spans="1:11" s="19" customFormat="1" ht="12.75" customHeight="1">
      <c r="A30" s="82"/>
      <c r="B30" s="86"/>
      <c r="C30" s="87"/>
      <c r="D30" s="88"/>
      <c r="E30" s="160"/>
      <c r="F30" s="2">
        <f t="shared" si="1"/>
        <v>0</v>
      </c>
      <c r="G30" s="23">
        <f t="shared" si="0"/>
        <v>0</v>
      </c>
      <c r="H30" s="25"/>
      <c r="I30" s="51" t="s">
        <v>4</v>
      </c>
      <c r="K30" s="31"/>
    </row>
    <row r="31" spans="1:11" s="19" customFormat="1" ht="12" customHeight="1">
      <c r="A31" s="85">
        <v>4</v>
      </c>
      <c r="B31" s="90" t="s">
        <v>43</v>
      </c>
      <c r="C31" s="91"/>
      <c r="D31" s="92"/>
      <c r="E31" s="161"/>
      <c r="F31" s="2">
        <f t="shared" si="1"/>
        <v>0</v>
      </c>
      <c r="G31" s="23">
        <f t="shared" si="0"/>
        <v>0</v>
      </c>
      <c r="H31" s="25"/>
      <c r="K31" s="31"/>
    </row>
    <row r="32" spans="1:11" s="19" customFormat="1" ht="26.25" customHeight="1">
      <c r="A32" s="82">
        <v>4.1</v>
      </c>
      <c r="B32" s="1" t="s">
        <v>74</v>
      </c>
      <c r="C32" s="93">
        <v>35</v>
      </c>
      <c r="D32" s="94" t="s">
        <v>1</v>
      </c>
      <c r="E32" s="160"/>
      <c r="F32" s="2">
        <f t="shared" si="1"/>
        <v>0</v>
      </c>
      <c r="G32" s="23">
        <f t="shared" si="0"/>
        <v>0</v>
      </c>
      <c r="H32" s="25"/>
      <c r="I32" s="42"/>
      <c r="K32" s="31"/>
    </row>
    <row r="33" spans="1:7" ht="25.5">
      <c r="A33" s="82">
        <v>4.2</v>
      </c>
      <c r="B33" s="95" t="s">
        <v>78</v>
      </c>
      <c r="C33" s="93">
        <v>2</v>
      </c>
      <c r="D33" s="94" t="s">
        <v>3</v>
      </c>
      <c r="E33" s="160"/>
      <c r="F33" s="2">
        <f t="shared" si="1"/>
        <v>0</v>
      </c>
      <c r="G33" s="23">
        <f t="shared" si="0"/>
        <v>0</v>
      </c>
    </row>
    <row r="34" spans="1:7" ht="25.5">
      <c r="A34" s="82">
        <v>4.3</v>
      </c>
      <c r="B34" s="95" t="s">
        <v>77</v>
      </c>
      <c r="C34" s="93">
        <v>2</v>
      </c>
      <c r="D34" s="94" t="s">
        <v>3</v>
      </c>
      <c r="E34" s="160"/>
      <c r="F34" s="2">
        <f t="shared" si="1"/>
        <v>0</v>
      </c>
      <c r="G34" s="23">
        <f t="shared" si="0"/>
        <v>0</v>
      </c>
    </row>
    <row r="35" spans="1:7" ht="25.5">
      <c r="A35" s="82">
        <v>4.4</v>
      </c>
      <c r="B35" s="95" t="s">
        <v>75</v>
      </c>
      <c r="C35" s="93">
        <v>4</v>
      </c>
      <c r="D35" s="94" t="s">
        <v>3</v>
      </c>
      <c r="E35" s="160"/>
      <c r="F35" s="2">
        <f t="shared" si="1"/>
        <v>0</v>
      </c>
      <c r="G35" s="23">
        <f t="shared" si="0"/>
        <v>0</v>
      </c>
    </row>
    <row r="36" spans="1:7" ht="12.75" customHeight="1">
      <c r="A36" s="82">
        <v>4.5</v>
      </c>
      <c r="B36" s="95" t="s">
        <v>80</v>
      </c>
      <c r="C36" s="93">
        <v>1</v>
      </c>
      <c r="D36" s="94" t="s">
        <v>3</v>
      </c>
      <c r="E36" s="160"/>
      <c r="F36" s="2">
        <f t="shared" si="1"/>
        <v>0</v>
      </c>
      <c r="G36" s="23">
        <f t="shared" si="0"/>
        <v>0</v>
      </c>
    </row>
    <row r="37" spans="1:7" ht="12.75" customHeight="1">
      <c r="A37" s="82">
        <v>4.6</v>
      </c>
      <c r="B37" s="95" t="s">
        <v>79</v>
      </c>
      <c r="C37" s="93">
        <v>2</v>
      </c>
      <c r="D37" s="94" t="s">
        <v>3</v>
      </c>
      <c r="E37" s="160"/>
      <c r="F37" s="2">
        <f t="shared" si="1"/>
        <v>0</v>
      </c>
      <c r="G37" s="23">
        <f t="shared" si="0"/>
        <v>0</v>
      </c>
    </row>
    <row r="38" spans="1:7" ht="13.5" customHeight="1">
      <c r="A38" s="82">
        <v>4.7</v>
      </c>
      <c r="B38" s="95" t="s">
        <v>76</v>
      </c>
      <c r="C38" s="93">
        <v>14</v>
      </c>
      <c r="D38" s="94" t="s">
        <v>3</v>
      </c>
      <c r="E38" s="160"/>
      <c r="F38" s="2">
        <f t="shared" si="1"/>
        <v>0</v>
      </c>
      <c r="G38" s="23">
        <f t="shared" si="0"/>
        <v>0</v>
      </c>
    </row>
    <row r="39" spans="1:9" ht="51">
      <c r="A39" s="96">
        <v>4.8</v>
      </c>
      <c r="B39" s="97" t="s">
        <v>83</v>
      </c>
      <c r="C39" s="98">
        <v>1</v>
      </c>
      <c r="D39" s="99" t="s">
        <v>3</v>
      </c>
      <c r="E39" s="162"/>
      <c r="F39" s="66">
        <f>ROUND(E39*C39,2)</f>
        <v>0</v>
      </c>
      <c r="G39" s="23">
        <f t="shared" si="0"/>
        <v>0</v>
      </c>
      <c r="I39" s="43"/>
    </row>
    <row r="40" spans="1:7" ht="51">
      <c r="A40" s="82">
        <v>4.9</v>
      </c>
      <c r="B40" s="95" t="s">
        <v>81</v>
      </c>
      <c r="C40" s="93">
        <v>2</v>
      </c>
      <c r="D40" s="94" t="s">
        <v>3</v>
      </c>
      <c r="E40" s="160"/>
      <c r="F40" s="2">
        <f t="shared" si="1"/>
        <v>0</v>
      </c>
      <c r="G40" s="23">
        <f aca="true" t="shared" si="2" ref="G40:G66">+E40*C40</f>
        <v>0</v>
      </c>
    </row>
    <row r="41" spans="1:7" ht="76.5">
      <c r="A41" s="100">
        <v>4.1</v>
      </c>
      <c r="B41" s="95" t="s">
        <v>82</v>
      </c>
      <c r="C41" s="93">
        <v>3</v>
      </c>
      <c r="D41" s="94" t="s">
        <v>3</v>
      </c>
      <c r="E41" s="160"/>
      <c r="F41" s="2">
        <f>ROUND(E41*C41,2)</f>
        <v>0</v>
      </c>
      <c r="G41" s="23">
        <f t="shared" si="2"/>
        <v>0</v>
      </c>
    </row>
    <row r="42" spans="1:7" ht="26.25" customHeight="1">
      <c r="A42" s="100">
        <v>4.11</v>
      </c>
      <c r="B42" s="95" t="s">
        <v>64</v>
      </c>
      <c r="C42" s="93">
        <v>1</v>
      </c>
      <c r="D42" s="94" t="s">
        <v>3</v>
      </c>
      <c r="E42" s="160"/>
      <c r="F42" s="2">
        <f t="shared" si="1"/>
        <v>0</v>
      </c>
      <c r="G42" s="23">
        <f t="shared" si="2"/>
        <v>0</v>
      </c>
    </row>
    <row r="43" spans="1:7" ht="13.5" customHeight="1">
      <c r="A43" s="100">
        <v>4.12</v>
      </c>
      <c r="B43" s="95" t="s">
        <v>65</v>
      </c>
      <c r="C43" s="93">
        <v>2</v>
      </c>
      <c r="D43" s="94" t="s">
        <v>3</v>
      </c>
      <c r="E43" s="160"/>
      <c r="F43" s="2">
        <f>ROUND(E43*C43,2)</f>
        <v>0</v>
      </c>
      <c r="G43" s="23">
        <f t="shared" si="2"/>
        <v>0</v>
      </c>
    </row>
    <row r="44" spans="1:7" ht="12.75" customHeight="1">
      <c r="A44" s="100">
        <v>4.13</v>
      </c>
      <c r="B44" s="95" t="s">
        <v>44</v>
      </c>
      <c r="C44" s="93">
        <v>1</v>
      </c>
      <c r="D44" s="94" t="s">
        <v>6</v>
      </c>
      <c r="E44" s="160"/>
      <c r="F44" s="2">
        <f t="shared" si="1"/>
        <v>0</v>
      </c>
      <c r="G44" s="23">
        <f t="shared" si="2"/>
        <v>0</v>
      </c>
    </row>
    <row r="45" spans="1:256" s="41" customFormat="1" ht="12.75" customHeight="1">
      <c r="A45" s="82"/>
      <c r="B45" s="95"/>
      <c r="C45" s="93"/>
      <c r="D45" s="94"/>
      <c r="E45" s="160"/>
      <c r="F45" s="2">
        <f t="shared" si="1"/>
        <v>0</v>
      </c>
      <c r="G45" s="23">
        <f t="shared" si="2"/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41" customFormat="1" ht="12.75" customHeight="1">
      <c r="A46" s="101">
        <v>4.16</v>
      </c>
      <c r="B46" s="102" t="s">
        <v>45</v>
      </c>
      <c r="C46" s="91"/>
      <c r="D46" s="92"/>
      <c r="E46" s="161"/>
      <c r="F46" s="2">
        <f t="shared" si="1"/>
        <v>0</v>
      </c>
      <c r="G46" s="23">
        <f t="shared" si="2"/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41" customFormat="1" ht="24.75" customHeight="1">
      <c r="A47" s="103" t="s">
        <v>46</v>
      </c>
      <c r="B47" s="95" t="s">
        <v>62</v>
      </c>
      <c r="C47" s="93">
        <v>28.35</v>
      </c>
      <c r="D47" s="94" t="s">
        <v>2</v>
      </c>
      <c r="E47" s="160"/>
      <c r="F47" s="2">
        <f t="shared" si="1"/>
        <v>0</v>
      </c>
      <c r="G47" s="23">
        <f t="shared" si="2"/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41" customFormat="1" ht="12.75" customHeight="1">
      <c r="A48" s="103" t="s">
        <v>47</v>
      </c>
      <c r="B48" s="95" t="s">
        <v>48</v>
      </c>
      <c r="C48" s="93">
        <v>2.45</v>
      </c>
      <c r="D48" s="94" t="s">
        <v>2</v>
      </c>
      <c r="E48" s="156"/>
      <c r="F48" s="2">
        <f t="shared" si="1"/>
        <v>0</v>
      </c>
      <c r="G48" s="23">
        <f t="shared" si="2"/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41" customFormat="1" ht="25.5">
      <c r="A49" s="103" t="s">
        <v>49</v>
      </c>
      <c r="B49" s="95" t="s">
        <v>63</v>
      </c>
      <c r="C49" s="93">
        <v>23.999850000000002</v>
      </c>
      <c r="D49" s="94" t="s">
        <v>2</v>
      </c>
      <c r="E49" s="160"/>
      <c r="F49" s="2">
        <f t="shared" si="1"/>
        <v>0</v>
      </c>
      <c r="G49" s="23">
        <f t="shared" si="2"/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41" customFormat="1" ht="12.75" customHeight="1">
      <c r="A50" s="103" t="s">
        <v>50</v>
      </c>
      <c r="B50" s="104" t="s">
        <v>59</v>
      </c>
      <c r="C50" s="93">
        <v>5.220179999999999</v>
      </c>
      <c r="D50" s="94" t="s">
        <v>2</v>
      </c>
      <c r="E50" s="160"/>
      <c r="F50" s="2">
        <f>ROUND(E50*C50,2)</f>
        <v>0</v>
      </c>
      <c r="G50" s="23">
        <f t="shared" si="2"/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7" ht="12.75" customHeight="1">
      <c r="A51" s="103"/>
      <c r="B51" s="104"/>
      <c r="C51" s="93"/>
      <c r="D51" s="94"/>
      <c r="E51" s="160"/>
      <c r="F51" s="2">
        <f>ROUND(E51*C51,2)</f>
        <v>0</v>
      </c>
      <c r="G51" s="23">
        <f t="shared" si="2"/>
        <v>0</v>
      </c>
    </row>
    <row r="52" spans="1:7" ht="25.5">
      <c r="A52" s="105">
        <v>5</v>
      </c>
      <c r="B52" s="106" t="s">
        <v>71</v>
      </c>
      <c r="C52" s="107"/>
      <c r="D52" s="108"/>
      <c r="E52" s="163"/>
      <c r="F52" s="164"/>
      <c r="G52" s="23">
        <f t="shared" si="2"/>
        <v>0</v>
      </c>
    </row>
    <row r="53" spans="1:7" ht="25.5">
      <c r="A53" s="109">
        <v>5.1</v>
      </c>
      <c r="B53" s="110" t="s">
        <v>70</v>
      </c>
      <c r="C53" s="111">
        <v>6.165</v>
      </c>
      <c r="D53" s="112" t="s">
        <v>2</v>
      </c>
      <c r="E53" s="165"/>
      <c r="F53" s="164">
        <f aca="true" t="shared" si="3" ref="F53:F58">ROUND(C53*E53,2)</f>
        <v>0</v>
      </c>
      <c r="G53" s="23">
        <f t="shared" si="2"/>
        <v>0</v>
      </c>
    </row>
    <row r="54" spans="1:7" ht="12.75" customHeight="1">
      <c r="A54" s="109">
        <v>5.2</v>
      </c>
      <c r="B54" s="110" t="s">
        <v>67</v>
      </c>
      <c r="C54" s="107">
        <v>66.8</v>
      </c>
      <c r="D54" s="108" t="s">
        <v>9</v>
      </c>
      <c r="E54" s="163"/>
      <c r="F54" s="164">
        <f t="shared" si="3"/>
        <v>0</v>
      </c>
      <c r="G54" s="23">
        <f t="shared" si="2"/>
        <v>0</v>
      </c>
    </row>
    <row r="55" spans="1:7" ht="13.5" customHeight="1">
      <c r="A55" s="109">
        <v>5.3</v>
      </c>
      <c r="B55" s="110" t="s">
        <v>66</v>
      </c>
      <c r="C55" s="107">
        <v>82</v>
      </c>
      <c r="D55" s="108" t="s">
        <v>9</v>
      </c>
      <c r="E55" s="163"/>
      <c r="F55" s="164">
        <f t="shared" si="3"/>
        <v>0</v>
      </c>
      <c r="G55" s="23">
        <f t="shared" si="2"/>
        <v>0</v>
      </c>
    </row>
    <row r="56" spans="1:7" ht="25.5">
      <c r="A56" s="109">
        <v>5.4</v>
      </c>
      <c r="B56" s="110" t="s">
        <v>69</v>
      </c>
      <c r="C56" s="111">
        <v>3.3899999999999997</v>
      </c>
      <c r="D56" s="112" t="s">
        <v>2</v>
      </c>
      <c r="E56" s="165"/>
      <c r="F56" s="164">
        <f t="shared" si="3"/>
        <v>0</v>
      </c>
      <c r="G56" s="23">
        <f t="shared" si="2"/>
        <v>0</v>
      </c>
    </row>
    <row r="57" spans="1:256" s="41" customFormat="1" ht="15" customHeight="1">
      <c r="A57" s="109">
        <v>5.5</v>
      </c>
      <c r="B57" s="110" t="s">
        <v>72</v>
      </c>
      <c r="C57" s="107">
        <v>24</v>
      </c>
      <c r="D57" s="108" t="s">
        <v>3</v>
      </c>
      <c r="E57" s="163"/>
      <c r="F57" s="164">
        <f t="shared" si="3"/>
        <v>0</v>
      </c>
      <c r="G57" s="23">
        <f t="shared" si="2"/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41" customFormat="1" ht="12.75" customHeight="1">
      <c r="A58" s="109">
        <v>5.6</v>
      </c>
      <c r="B58" s="110" t="s">
        <v>68</v>
      </c>
      <c r="C58" s="107">
        <v>1</v>
      </c>
      <c r="D58" s="108" t="s">
        <v>3</v>
      </c>
      <c r="E58" s="163"/>
      <c r="F58" s="164">
        <f t="shared" si="3"/>
        <v>0</v>
      </c>
      <c r="G58" s="23">
        <f t="shared" si="2"/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41" customFormat="1" ht="12.75" customHeight="1">
      <c r="A59" s="113"/>
      <c r="B59" s="110"/>
      <c r="C59" s="107"/>
      <c r="D59" s="108"/>
      <c r="E59" s="163"/>
      <c r="F59" s="164"/>
      <c r="G59" s="23">
        <f t="shared" si="2"/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41" customFormat="1" ht="12.75" customHeight="1">
      <c r="A60" s="114">
        <v>6</v>
      </c>
      <c r="B60" s="115" t="s">
        <v>8</v>
      </c>
      <c r="C60" s="116">
        <v>141.86</v>
      </c>
      <c r="D60" s="81" t="s">
        <v>9</v>
      </c>
      <c r="E60" s="166"/>
      <c r="F60" s="2">
        <f>ROUND(E60*C60,2)</f>
        <v>0</v>
      </c>
      <c r="G60" s="23">
        <f t="shared" si="2"/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41" customFormat="1" ht="12.75" customHeight="1">
      <c r="A61" s="114">
        <v>7</v>
      </c>
      <c r="B61" s="115" t="s">
        <v>73</v>
      </c>
      <c r="C61" s="116">
        <v>9.12</v>
      </c>
      <c r="D61" s="81" t="s">
        <v>9</v>
      </c>
      <c r="E61" s="166"/>
      <c r="F61" s="2">
        <f>ROUND(E61*C61,2)</f>
        <v>0</v>
      </c>
      <c r="G61" s="23">
        <f t="shared" si="2"/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41" customFormat="1" ht="12.75" customHeight="1">
      <c r="A62" s="117">
        <v>8</v>
      </c>
      <c r="B62" s="83" t="s">
        <v>51</v>
      </c>
      <c r="C62" s="80">
        <v>1</v>
      </c>
      <c r="D62" s="81" t="s">
        <v>5</v>
      </c>
      <c r="E62" s="157"/>
      <c r="F62" s="2">
        <f>ROUND(E62*C62,2)</f>
        <v>0</v>
      </c>
      <c r="G62" s="23">
        <f t="shared" si="2"/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41" customFormat="1" ht="12.75" customHeight="1">
      <c r="A63" s="118"/>
      <c r="B63" s="68"/>
      <c r="C63" s="71"/>
      <c r="D63" s="72"/>
      <c r="E63" s="155"/>
      <c r="F63" s="2">
        <f t="shared" si="1"/>
        <v>0</v>
      </c>
      <c r="G63" s="23">
        <f t="shared" si="2"/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41" customFormat="1" ht="12.75" customHeight="1">
      <c r="A64" s="119">
        <v>9</v>
      </c>
      <c r="B64" s="68" t="s">
        <v>33</v>
      </c>
      <c r="C64" s="71"/>
      <c r="D64" s="72"/>
      <c r="E64" s="155"/>
      <c r="F64" s="2">
        <f t="shared" si="1"/>
        <v>0</v>
      </c>
      <c r="G64" s="23">
        <f t="shared" si="2"/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41" customFormat="1" ht="38.25" customHeight="1">
      <c r="A65" s="120">
        <v>9.1</v>
      </c>
      <c r="B65" s="75" t="s">
        <v>86</v>
      </c>
      <c r="C65" s="121">
        <v>16</v>
      </c>
      <c r="D65" s="122" t="s">
        <v>32</v>
      </c>
      <c r="E65" s="167"/>
      <c r="F65" s="3">
        <f t="shared" si="1"/>
        <v>0</v>
      </c>
      <c r="G65" s="23">
        <f t="shared" si="2"/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41" customFormat="1" ht="12.75" customHeight="1">
      <c r="A66" s="123"/>
      <c r="B66" s="124" t="s">
        <v>87</v>
      </c>
      <c r="C66" s="125"/>
      <c r="D66" s="126"/>
      <c r="E66" s="168"/>
      <c r="F66" s="169">
        <f>SUM(F11:F65)</f>
        <v>0</v>
      </c>
      <c r="G66" s="23">
        <f t="shared" si="2"/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41" customFormat="1" ht="15">
      <c r="A67" s="127"/>
      <c r="B67" s="75"/>
      <c r="C67" s="128"/>
      <c r="D67" s="122"/>
      <c r="E67" s="170"/>
      <c r="F67" s="2"/>
      <c r="G67" s="23">
        <f>+E67*C67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41" customFormat="1" ht="15">
      <c r="A68" s="6" t="s">
        <v>31</v>
      </c>
      <c r="B68" s="129" t="s">
        <v>30</v>
      </c>
      <c r="C68" s="7"/>
      <c r="D68" s="130"/>
      <c r="E68" s="8"/>
      <c r="F68" s="171"/>
      <c r="G68" s="23">
        <f>+E68*C68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41" customFormat="1" ht="52.5" customHeight="1">
      <c r="A69" s="9">
        <v>1</v>
      </c>
      <c r="B69" s="131" t="s">
        <v>53</v>
      </c>
      <c r="C69" s="10">
        <v>1</v>
      </c>
      <c r="D69" s="72" t="s">
        <v>3</v>
      </c>
      <c r="E69" s="15"/>
      <c r="F69" s="167">
        <f>+ROUND(C69*E69,2)</f>
        <v>0</v>
      </c>
      <c r="G69" s="23">
        <f>+E69*C69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41" customFormat="1" ht="64.5" customHeight="1">
      <c r="A70" s="9">
        <v>2</v>
      </c>
      <c r="B70" s="183" t="s">
        <v>95</v>
      </c>
      <c r="C70" s="10">
        <v>4</v>
      </c>
      <c r="D70" s="72" t="s">
        <v>54</v>
      </c>
      <c r="E70" s="15"/>
      <c r="F70" s="167">
        <f>+ROUND(C70*E70,2)</f>
        <v>0</v>
      </c>
      <c r="G70" s="23">
        <f>+E70*C70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41" customFormat="1" ht="15">
      <c r="A71" s="52"/>
      <c r="B71" s="132" t="s">
        <v>55</v>
      </c>
      <c r="C71" s="10"/>
      <c r="D71" s="133"/>
      <c r="E71" s="15"/>
      <c r="F71" s="172">
        <f>SUM(F69:F70)</f>
        <v>0</v>
      </c>
      <c r="G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41" customFormat="1" ht="15">
      <c r="A72" s="127"/>
      <c r="B72" s="75"/>
      <c r="C72" s="128"/>
      <c r="D72" s="122"/>
      <c r="E72" s="170"/>
      <c r="F72" s="2"/>
      <c r="G72" s="53">
        <f>SUM(G8:G71)</f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41" customFormat="1" ht="15">
      <c r="A73" s="123"/>
      <c r="B73" s="124" t="s">
        <v>11</v>
      </c>
      <c r="C73" s="125"/>
      <c r="D73" s="126"/>
      <c r="E73" s="168"/>
      <c r="F73" s="169">
        <f>+F71+F66</f>
        <v>0</v>
      </c>
      <c r="G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41" customFormat="1" ht="15">
      <c r="A74" s="185"/>
      <c r="B74" s="186" t="s">
        <v>11</v>
      </c>
      <c r="C74" s="187"/>
      <c r="D74" s="188"/>
      <c r="E74" s="189"/>
      <c r="F74" s="190">
        <f>+F73</f>
        <v>0</v>
      </c>
      <c r="G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41" customFormat="1" ht="15">
      <c r="A75" s="134"/>
      <c r="B75" s="135"/>
      <c r="C75" s="136"/>
      <c r="D75" s="137"/>
      <c r="E75" s="173"/>
      <c r="F75" s="174"/>
      <c r="G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41" customFormat="1" ht="15">
      <c r="A76" s="134"/>
      <c r="B76" s="138" t="s">
        <v>12</v>
      </c>
      <c r="C76" s="136"/>
      <c r="D76" s="139"/>
      <c r="E76" s="175"/>
      <c r="F76" s="174"/>
      <c r="G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41" customFormat="1" ht="15">
      <c r="A77" s="134"/>
      <c r="B77" s="140" t="s">
        <v>13</v>
      </c>
      <c r="C77" s="141">
        <v>0.04</v>
      </c>
      <c r="D77" s="139"/>
      <c r="E77" s="175"/>
      <c r="F77" s="176">
        <f aca="true" t="shared" si="4" ref="F77:F83">ROUND(+C77*$F$74,2)</f>
        <v>0</v>
      </c>
      <c r="G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41" customFormat="1" ht="15">
      <c r="A78" s="134"/>
      <c r="B78" s="140" t="s">
        <v>14</v>
      </c>
      <c r="C78" s="141">
        <v>0.1</v>
      </c>
      <c r="D78" s="139"/>
      <c r="E78" s="175"/>
      <c r="F78" s="176">
        <f t="shared" si="4"/>
        <v>0</v>
      </c>
      <c r="G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41" customFormat="1" ht="15">
      <c r="A79" s="134"/>
      <c r="B79" s="140" t="s">
        <v>15</v>
      </c>
      <c r="C79" s="141">
        <v>0.04</v>
      </c>
      <c r="D79" s="139"/>
      <c r="E79" s="175"/>
      <c r="F79" s="176">
        <f t="shared" si="4"/>
        <v>0</v>
      </c>
      <c r="G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6" ht="15">
      <c r="A80" s="134"/>
      <c r="B80" s="140" t="s">
        <v>16</v>
      </c>
      <c r="C80" s="141">
        <v>0.05</v>
      </c>
      <c r="D80" s="139"/>
      <c r="E80" s="175"/>
      <c r="F80" s="176">
        <f t="shared" si="4"/>
        <v>0</v>
      </c>
    </row>
    <row r="81" spans="1:6" ht="15">
      <c r="A81" s="134"/>
      <c r="B81" s="140" t="s">
        <v>52</v>
      </c>
      <c r="C81" s="141">
        <v>0.05</v>
      </c>
      <c r="D81" s="139"/>
      <c r="E81" s="175"/>
      <c r="F81" s="176">
        <f t="shared" si="4"/>
        <v>0</v>
      </c>
    </row>
    <row r="82" spans="1:6" ht="15">
      <c r="A82" s="142"/>
      <c r="B82" s="16" t="s">
        <v>17</v>
      </c>
      <c r="C82" s="17">
        <v>0.03</v>
      </c>
      <c r="D82" s="143"/>
      <c r="E82" s="177"/>
      <c r="F82" s="176">
        <f t="shared" si="4"/>
        <v>0</v>
      </c>
    </row>
    <row r="83" spans="1:6" ht="15">
      <c r="A83" s="134"/>
      <c r="B83" s="140" t="s">
        <v>18</v>
      </c>
      <c r="C83" s="141">
        <v>0.01</v>
      </c>
      <c r="D83" s="139"/>
      <c r="E83" s="175"/>
      <c r="F83" s="176">
        <f t="shared" si="4"/>
        <v>0</v>
      </c>
    </row>
    <row r="84" spans="1:6" ht="15">
      <c r="A84" s="142"/>
      <c r="B84" s="16" t="s">
        <v>19</v>
      </c>
      <c r="C84" s="17">
        <v>0.18</v>
      </c>
      <c r="D84" s="143"/>
      <c r="E84" s="177"/>
      <c r="F84" s="176">
        <f>+C84*F78</f>
        <v>0</v>
      </c>
    </row>
    <row r="85" spans="1:6" ht="15">
      <c r="A85" s="142"/>
      <c r="B85" s="144" t="s">
        <v>56</v>
      </c>
      <c r="C85" s="145">
        <v>0.001</v>
      </c>
      <c r="D85" s="69"/>
      <c r="E85" s="178"/>
      <c r="F85" s="176">
        <f>ROUND(+C85*$F$74,2)</f>
        <v>0</v>
      </c>
    </row>
    <row r="86" spans="1:6" ht="15">
      <c r="A86" s="142"/>
      <c r="B86" s="144" t="s">
        <v>57</v>
      </c>
      <c r="C86" s="145">
        <v>0.05</v>
      </c>
      <c r="D86" s="69"/>
      <c r="E86" s="178"/>
      <c r="F86" s="176">
        <f>ROUND(+C86*$F$74,2)</f>
        <v>0</v>
      </c>
    </row>
    <row r="87" spans="1:6" ht="15">
      <c r="A87" s="142"/>
      <c r="B87" s="144" t="s">
        <v>58</v>
      </c>
      <c r="C87" s="145">
        <v>0.1</v>
      </c>
      <c r="D87" s="69"/>
      <c r="E87" s="178"/>
      <c r="F87" s="176">
        <f>ROUND(+C87*$F$74,2)</f>
        <v>0</v>
      </c>
    </row>
    <row r="88" spans="1:6" ht="15">
      <c r="A88" s="142"/>
      <c r="B88" s="54" t="s">
        <v>20</v>
      </c>
      <c r="C88" s="17"/>
      <c r="D88" s="143"/>
      <c r="E88" s="177"/>
      <c r="F88" s="179">
        <f>SUM(F77:F87)</f>
        <v>0</v>
      </c>
    </row>
    <row r="89" spans="1:6" ht="15">
      <c r="A89" s="146"/>
      <c r="B89" s="147"/>
      <c r="C89" s="148"/>
      <c r="D89" s="149"/>
      <c r="E89" s="180"/>
      <c r="F89" s="181"/>
    </row>
    <row r="90" spans="1:6" ht="15">
      <c r="A90" s="150"/>
      <c r="B90" s="151" t="s">
        <v>21</v>
      </c>
      <c r="C90" s="152"/>
      <c r="D90" s="153"/>
      <c r="E90" s="182"/>
      <c r="F90" s="181">
        <f>+F74+F88</f>
        <v>0</v>
      </c>
    </row>
    <row r="91" spans="1:6" ht="15">
      <c r="A91" s="134"/>
      <c r="B91" s="135"/>
      <c r="C91" s="136"/>
      <c r="D91" s="139"/>
      <c r="E91" s="175"/>
      <c r="F91" s="174"/>
    </row>
    <row r="92" spans="1:6" ht="15">
      <c r="A92" s="123"/>
      <c r="B92" s="154" t="s">
        <v>22</v>
      </c>
      <c r="C92" s="125"/>
      <c r="D92" s="126"/>
      <c r="E92" s="168"/>
      <c r="F92" s="169">
        <f>+F90</f>
        <v>0</v>
      </c>
    </row>
    <row r="93" spans="1:6" ht="15">
      <c r="A93" s="55"/>
      <c r="B93" s="56"/>
      <c r="C93" s="57"/>
      <c r="D93" s="58"/>
      <c r="E93" s="192"/>
      <c r="F93" s="193"/>
    </row>
    <row r="94" spans="1:6" ht="15">
      <c r="A94" s="59"/>
      <c r="B94" s="11"/>
      <c r="C94" s="60"/>
      <c r="D94" s="61"/>
      <c r="E94" s="194"/>
      <c r="F94" s="195"/>
    </row>
    <row r="95" spans="1:6" ht="15">
      <c r="A95" s="62"/>
      <c r="B95" s="63"/>
      <c r="C95" s="64"/>
      <c r="D95" s="65"/>
      <c r="E95" s="196"/>
      <c r="F95" s="197"/>
    </row>
  </sheetData>
  <sheetProtection password="F585" sheet="1"/>
  <mergeCells count="3">
    <mergeCell ref="A1:F1"/>
    <mergeCell ref="A2:F2"/>
    <mergeCell ref="A3:F3"/>
  </mergeCells>
  <printOptions horizontalCentered="1"/>
  <pageMargins left="0.03937007874015748" right="0" top="0.1968503937007874" bottom="0.1968503937007874" header="0" footer="0.11811023622047245"/>
  <pageSetup horizontalDpi="600" verticalDpi="600" orientation="portrait" r:id="rId2"/>
  <headerFooter alignWithMargins="0">
    <oddFooter>&amp;C&amp;"Arial,Negrita"&amp;7Páginas &amp;P de &amp;N</oddFooter>
  </headerFooter>
  <rowBreaks count="2" manualBreakCount="2">
    <brk id="39" max="5" man="1"/>
    <brk id="66" max="5" man="1"/>
  </rowBreaks>
  <ignoredErrors>
    <ignoredError sqref="F11:F65 F85:F95 F72 F74:F83 F67:F70" unlockedFormula="1"/>
    <ignoredError sqref="F84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2019-09-03T19:50:53Z</cp:lastPrinted>
  <dcterms:created xsi:type="dcterms:W3CDTF">2008-12-18T14:18:57Z</dcterms:created>
  <dcterms:modified xsi:type="dcterms:W3CDTF">2019-09-05T20:28:23Z</dcterms:modified>
  <cp:category/>
  <cp:version/>
  <cp:contentType/>
  <cp:contentStatus/>
</cp:coreProperties>
</file>