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440" windowHeight="5955" activeTab="0"/>
  </bookViews>
  <sheets>
    <sheet name="PRES. ELAB.-2019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REALIZADO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C38G40">'[3]LISTADO INSUMOS DEL 2000'!$I$29</definedName>
    <definedName name="acero" localSheetId="0">#REF!</definedName>
    <definedName name="acero">#REF!</definedName>
    <definedName name="Acero_QQ">#REF!</definedName>
    <definedName name="acero60" localSheetId="0">#REF!</definedName>
    <definedName name="acero60">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>#REF!</definedName>
    <definedName name="alambre18" localSheetId="0">#REF!</definedName>
    <definedName name="alambre18">#REF!</definedName>
    <definedName name="ALBANIL">#REF!</definedName>
    <definedName name="ALBANIL2">'[4]M.O.'!$C$12</definedName>
    <definedName name="ALBANIL3">#REF!</definedName>
    <definedName name="ANDAMIOS">#REF!</definedName>
    <definedName name="ANGULAR" localSheetId="0">#REF!</definedName>
    <definedName name="ANGULAR">#REF!</definedName>
    <definedName name="ARANDELA_INODORO_PVC_4">#REF!</definedName>
    <definedName name="ARCILLA_ROJA">#REF!</definedName>
    <definedName name="_xlnm.Print_Area" localSheetId="0">'PRES. ELAB.-2019 '!$A$1:$F$135</definedName>
    <definedName name="ARENA_PAÑETE">#REF!</definedName>
    <definedName name="ArenaItabo" localSheetId="0">#REF!</definedName>
    <definedName name="ArenaItabo">#REF!</definedName>
    <definedName name="ArenaPlanta">#REF!</definedName>
    <definedName name="as" localSheetId="0">'[5]M.O.'!#REF!</definedName>
    <definedName name="as">'[5]M.O.'!#REF!</definedName>
    <definedName name="asd" localSheetId="0">#REF!</definedName>
    <definedName name="asd">#REF!</definedName>
    <definedName name="AYCARP" localSheetId="0">'[6]INS'!#REF!</definedName>
    <definedName name="AYCARP">'[6]INS'!#REF!</definedName>
    <definedName name="Ayudante">#REF!</definedName>
    <definedName name="Ayudante_2da">#REF!</definedName>
    <definedName name="Ayudante_Soldador">#REF!</definedName>
    <definedName name="b" localSheetId="0">'[7]ADDENDA'!#REF!</definedName>
    <definedName name="b">'[7]ADDENDA'!#REF!</definedName>
    <definedName name="BALDOSAS_TRANSPARENT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que8" localSheetId="0">#REF!</definedName>
    <definedName name="bloque8">#REF!</definedName>
    <definedName name="BOMBA_ACHIQUE">#REF!</definedName>
    <definedName name="BOMBILLAS_1500W">'[8]INSU'!$B$42</definedName>
    <definedName name="BOQUILLA_FREGADERO_CROMO">#REF!</definedName>
    <definedName name="BOQUILLA_LAVADERO_CROMO">#REF!</definedName>
    <definedName name="BOTE">#REF!</definedName>
    <definedName name="BREAKERS" localSheetId="0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'[4]M.O.'!$C$9</definedName>
    <definedName name="C._ADICIONAL">#N/A</definedName>
    <definedName name="caballeteasbecto" localSheetId="0">'[9]precios'!#REF!</definedName>
    <definedName name="caballeteasbecto">'[9]precios'!#REF!</definedName>
    <definedName name="caballeteasbeto" localSheetId="0">'[9]precios'!#REF!</definedName>
    <definedName name="caballeteasbeto">'[9]precios'!#REF!</definedName>
    <definedName name="CAJA_2x4_12">#REF!</definedName>
    <definedName name="CAJA_2x4_34">#REF!</definedName>
    <definedName name="CAJA_OCTAGONAL">#REF!</definedName>
    <definedName name="Cal">#REF!</definedName>
    <definedName name="CALICHE" localSheetId="0">#REF!</definedName>
    <definedName name="CALICHE">#REF!</definedName>
    <definedName name="CAMION_BOTE">#REF!</definedName>
    <definedName name="CARANTEPECHO" localSheetId="0">'[4]M.O.'!#REF!</definedName>
    <definedName name="CARANTEPECHO">'[4]M.O.'!#REF!</definedName>
    <definedName name="CARCOL30" localSheetId="0">'[4]M.O.'!#REF!</definedName>
    <definedName name="CARCOL30">'[4]M.O.'!#REF!</definedName>
    <definedName name="CARCOL50" localSheetId="0">'[4]M.O.'!#REF!</definedName>
    <definedName name="CARCOL50">'[4]M.O.'!#REF!</definedName>
    <definedName name="CARCOLAMARRE" localSheetId="0">'[4]M.O.'!#REF!</definedName>
    <definedName name="CARCOLAMARRE">'[4]M.O.'!#REF!</definedName>
    <definedName name="CARGA_SOCIAL">#REF!</definedName>
    <definedName name="CARLOSAPLA" localSheetId="0">'[4]M.O.'!#REF!</definedName>
    <definedName name="CARLOSAPLA">'[4]M.O.'!#REF!</definedName>
    <definedName name="CARLOSAVARIASAGUAS" localSheetId="0">'[4]M.O.'!#REF!</definedName>
    <definedName name="CARLOSAVARIASAGUAS">'[4]M.O.'!#REF!</definedName>
    <definedName name="CARMURO" localSheetId="0">'[4]M.O.'!#REF!</definedName>
    <definedName name="CARMURO">'[4]M.O.'!#REF!</definedName>
    <definedName name="CARP1" localSheetId="0">'[6]INS'!#REF!</definedName>
    <definedName name="CARP1">'[6]INS'!#REF!</definedName>
    <definedName name="CARP2" localSheetId="0">'[6]INS'!#REF!</definedName>
    <definedName name="CARP2">'[6]INS'!#REF!</definedName>
    <definedName name="CARPDINTEL" localSheetId="0">'[4]M.O.'!#REF!</definedName>
    <definedName name="CARPDINTEL">'[4]M.O.'!#REF!</definedName>
    <definedName name="CARPINTERIA_COL_PERIMETRO">#REF!</definedName>
    <definedName name="CARPINTERIA_INSTAL_COL_PERIMETRO">#REF!</definedName>
    <definedName name="CARPVIGA2040" localSheetId="0">'[4]M.O.'!#REF!</definedName>
    <definedName name="CARPVIGA2040">'[4]M.O.'!#REF!</definedName>
    <definedName name="CARPVIGA3050" localSheetId="0">'[4]M.O.'!#REF!</definedName>
    <definedName name="CARPVIGA3050">'[4]M.O.'!#REF!</definedName>
    <definedName name="CARPVIGA3060" localSheetId="0">'[4]M.O.'!#REF!</definedName>
    <definedName name="CARPVIGA3060">'[4]M.O.'!#REF!</definedName>
    <definedName name="CARPVIGA4080" localSheetId="0">'[4]M.O.'!#REF!</definedName>
    <definedName name="CARPVIGA4080">'[4]M.O.'!#REF!</definedName>
    <definedName name="CARRAMPA" localSheetId="0">'[4]M.O.'!#REF!</definedName>
    <definedName name="CARRAMPA">'[4]M.O.'!#REF!</definedName>
    <definedName name="CARRETILLA">#REF!</definedName>
    <definedName name="CASBESTO" localSheetId="0">'[4]M.O.'!#REF!</definedName>
    <definedName name="CASBESTO">'[4]M.O.'!#REF!</definedName>
    <definedName name="CBLOCK10" localSheetId="0">'[6]INS'!#REF!</definedName>
    <definedName name="CBLOCK10">'[6]INS'!#REF!</definedName>
    <definedName name="cell">'[10]LISTADO INSUMOS DEL 2000'!$I$29</definedName>
    <definedName name="CEMENTO">#REF!</definedName>
    <definedName name="CEMENTO_BLANCO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'[8]INSU'!$B$104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#REF!</definedName>
    <definedName name="CLAVO_CORRIENTE">#REF!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'[11]INS'!$D$767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RUZ_HG_1_12">#REF!</definedName>
    <definedName name="cuadro" localSheetId="0">'[7]ADDENDA'!#REF!</definedName>
    <definedName name="cuadro">'[7]ADDENDA'!#REF!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 localSheetId="0">'[4]M.O.'!#REF!</definedName>
    <definedName name="CZINC">'[4]M.O.'!#REF!</definedName>
    <definedName name="derop" localSheetId="0">'[5]M.O.'!#REF!</definedName>
    <definedName name="derop">'[5]M.O.'!#REF!</definedName>
    <definedName name="DERRETIDO_BCO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'[12]INS'!#REF!</definedName>
    <definedName name="donatelo">'[12]INS'!#REF!</definedName>
    <definedName name="DUCHA_PLASTICA_CALIENTE_CROMO_12">#REF!</definedName>
    <definedName name="ELECTRODOS">#REF!</definedName>
    <definedName name="ENCACHE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>#REF!</definedName>
    <definedName name="ESCOBILLON" localSheetId="0">#REF!</definedName>
    <definedName name="ESCOBILLON">#REF!</definedName>
    <definedName name="ESTAMPADO">#REF!</definedName>
    <definedName name="ESTOPA">#REF!</definedName>
    <definedName name="expl" localSheetId="0">'[7]ADDENDA'!#REF!</definedName>
    <definedName name="expl">'[7]ADDENDA'!#REF!</definedName>
    <definedName name="Extracción_IM">#REF!</definedName>
    <definedName name="FREGADERO_DOBLE_ACERO_INOX">#REF!</definedName>
    <definedName name="FREGADERO_SENCILLO_ACERO_INOX">#REF!</definedName>
    <definedName name="GAS_CIL">#REF!</definedName>
    <definedName name="GASOIL">#REF!</definedName>
    <definedName name="GASOLINA">'[6]INS'!$D$561</definedName>
    <definedName name="GAVIONES">#REF!</definedName>
    <definedName name="GENERADOR_DIESEL_400KW">#REF!</definedName>
    <definedName name="GRANITO_30x30" localSheetId="0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HACHA">#REF!</definedName>
    <definedName name="HERR_MENO">#REF!</definedName>
    <definedName name="HILO">#REF!</definedName>
    <definedName name="Horm_124_TrompoyWinche" localSheetId="0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'[11]HORM.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ngeniera">'[5]M.O.'!$C$10</definedName>
    <definedName name="INODORO_BCO_TAPA">#REF!</definedName>
    <definedName name="INSUMO_1">'[1]AC. LOS LIMONES ACERO '!$D$2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LADRILLOS_4x8x2">#REF!</definedName>
    <definedName name="LAMPARA_FLUORESC_2x4">#REF!</definedName>
    <definedName name="LAMPARAS_DE_1500W_220V">'[8]INSU'!$B$41</definedName>
    <definedName name="LAQUEAR_MADERA">#REF!</definedName>
    <definedName name="LAVADERO_DOBLE" localSheetId="0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>#REF!</definedName>
    <definedName name="LLAVIN_PUERTA" localSheetId="0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'[4]M.O.'!$C$10</definedName>
    <definedName name="MACHETE">#REF!</definedName>
    <definedName name="MACO">#REF!</definedName>
    <definedName name="Madera_P2">#REF!</definedName>
    <definedName name="maderabrutapino" localSheetId="0">#REF!</definedName>
    <definedName name="maderabrutapino">#REF!</definedName>
    <definedName name="Maestro">#REF!</definedName>
    <definedName name="MAESTROCARP" localSheetId="0">'[6]INS'!#REF!</definedName>
    <definedName name="MAESTROCARP">'[6]INS'!#REF!</definedName>
    <definedName name="MALLA_ABRAZ_1_12">#REF!</definedName>
    <definedName name="MALLA_AL_GALVANIZADO" localSheetId="0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 localSheetId="0">#REF!</definedName>
    <definedName name="MARCO_PUERTA_PINO">#REF!</definedName>
    <definedName name="MATERIAL_RELLENO">#REF!</definedName>
    <definedName name="MBA" localSheetId="0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 localSheetId="0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>#REF!</definedName>
    <definedName name="MOPISOCERAMICA" localSheetId="0">'[6]INS'!#REF!</definedName>
    <definedName name="MOPISOCERAMICA">'[6]INS'!#REF!</definedName>
    <definedName name="MOTONIVELADORA">#REF!</definedName>
    <definedName name="MURO30">#REF!</definedName>
    <definedName name="MUROBOVEDA12A10X2AD">#REF!</definedName>
    <definedName name="NADA" localSheetId="0">'[13]Insumos'!#REF!</definedName>
    <definedName name="NADA">'[13]Insumos'!#REF!</definedName>
    <definedName name="NINGUNA" localSheetId="0">'[13]Insumos'!#REF!</definedName>
    <definedName name="NINGUNA">'[13]Insumos'!#REF!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 localSheetId="0">#REF!</definedName>
    <definedName name="NIPLE_HG_34x4">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'[11]SALARIOS'!$C$10</definedName>
    <definedName name="OXIGENO_CIL">#REF!</definedName>
    <definedName name="p" localSheetId="0">'[14]peso'!#REF!</definedName>
    <definedName name="p">'[14]peso'!#REF!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 localSheetId="0">#REF!</definedName>
    <definedName name="PANEL_DIST_24C">#REF!</definedName>
    <definedName name="PANEL_DIST_32C">#REF!</definedName>
    <definedName name="PANEL_DIST_4a8C">#REF!</definedName>
    <definedName name="PanelDist_6a12_Circ_125a" localSheetId="0">#REF!</definedName>
    <definedName name="PanelDist_6a12_Circ_125a">#REF!</definedName>
    <definedName name="PARARRAYOS_9KV">#REF!</definedName>
    <definedName name="Peon">#REF!</definedName>
    <definedName name="Peon_1">#REF!</definedName>
    <definedName name="Peon_Colchas">'[8]MO'!$B$11</definedName>
    <definedName name="PEONCARP" localSheetId="0">'[6]INS'!#REF!</definedName>
    <definedName name="PEONCARP">'[6]INS'!#REF!</definedName>
    <definedName name="PERFIL_CUADRADO_34">'[8]INSU'!$B$91</definedName>
    <definedName name="Pernos" localSheetId="0">#REF!</definedName>
    <definedName name="Pernos">#REF!</definedName>
    <definedName name="PICO">#REF!</definedName>
    <definedName name="PIEDRA">#REF!</definedName>
    <definedName name="PIEDRA_GAVIONES">#REF!</definedName>
    <definedName name="PINO">'[11]INS'!$D$770</definedName>
    <definedName name="PINTURA_ACR_COLOR_PREPARADO">#REF!</definedName>
    <definedName name="PINTURA_ACR_EXT">#REF!</definedName>
    <definedName name="PINTURA_ACR_INT" localSheetId="0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'[8]INSU'!$B$103</definedName>
    <definedName name="PLANTA_ELECTRICA">#REF!</definedName>
    <definedName name="PLASTICO">'[8]INSU'!$B$90</definedName>
    <definedName name="PLIGADORA2">'[6]INS'!$D$563</definedName>
    <definedName name="PLOMERO" localSheetId="0">'[6]INS'!#REF!</definedName>
    <definedName name="PLOMERO">'[6]INS'!#REF!</definedName>
    <definedName name="PLOMERO_SOLDADOR">#REF!</definedName>
    <definedName name="PLOMEROAYUDANTE" localSheetId="0">'[6]INS'!#REF!</definedName>
    <definedName name="PLOMEROAYUDANTE">'[6]INS'!#REF!</definedName>
    <definedName name="PLOMEROOFICIAL" localSheetId="0">'[6]INS'!#REF!</definedName>
    <definedName name="PLOMEROOFICIAL">'[6]INS'!#REF!</definedName>
    <definedName name="PLYWOOD_34_2CARAS">#REF!</definedName>
    <definedName name="pmadera2162" localSheetId="0">'[9]precios'!#REF!</definedName>
    <definedName name="pmadera2162">'[9]precios'!#REF!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'[15]Precios'!$A$4:$F$1576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>#REF!</definedName>
    <definedName name="PULIDOyBRILLADO_TC">#REF!</definedName>
    <definedName name="PWINCHE2000K">'[6]INS'!$D$568</definedName>
    <definedName name="Q">#REF!</definedName>
    <definedName name="RASTRILLO" localSheetId="0">#REF!</definedName>
    <definedName name="RASTRILLO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'[16]COF'!$G$733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EGUETA" localSheetId="0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UB_TOTAL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 localSheetId="0">#REF!</definedName>
    <definedName name="TAPE_3M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>#REF!</definedName>
    <definedName name="THINNER" localSheetId="0">#REF!</definedName>
    <definedName name="THINNER">#REF!</definedName>
    <definedName name="_xlnm.Print_Titles" localSheetId="0">'PRES. ELAB.-2019 '!$1:$7</definedName>
    <definedName name="_xlnm.Print_Titles">#N/A</definedName>
    <definedName name="Tolas" localSheetId="0">#REF!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 localSheetId="0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 localSheetId="0">#REF!</definedName>
    <definedName name="TUBO_CPVC_12">#REF!</definedName>
    <definedName name="TUBO_FLEXIBLE_INODORO_C_TUERCA">#REF!</definedName>
    <definedName name="TUBO_HA_36">#REF!</definedName>
    <definedName name="TUBO_HG_1" localSheetId="0">#REF!</definedName>
    <definedName name="TUBO_HG_1">#REF!</definedName>
    <definedName name="TUBO_HG_1_12">#REF!</definedName>
    <definedName name="TUBO_HG_12">#REF!</definedName>
    <definedName name="TUBO_HG_34" localSheetId="0">#REF!</definedName>
    <definedName name="TUBO_HG_34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 localSheetId="0">#REF!</definedName>
    <definedName name="TUBO_PVC_SDR41_3">#REF!</definedName>
    <definedName name="TUBO_PVC_SDR41_4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 localSheetId="0">#REF!</definedName>
    <definedName name="VIGASHP">#REF!</definedName>
    <definedName name="VIOLINADO">#REF!</definedName>
    <definedName name="VUELO10">#REF!</definedName>
    <definedName name="Winche">#REF!</definedName>
    <definedName name="xxxx" localSheetId="0">#REF!</definedName>
    <definedName name="xxxx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>#REF!</definedName>
    <definedName name="YEE_PVC_DREN_4x2">#REF!</definedName>
    <definedName name="ZC1">#REF!</definedName>
    <definedName name="ZE1">#REF!</definedName>
    <definedName name="ZE2">#REF!</definedName>
    <definedName name="ZE3">#REF!</definedName>
    <definedName name="ZE4">#REF!</definedName>
    <definedName name="ZE5">#REF!</definedName>
    <definedName name="ZE6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fullCalcOnLoad="1"/>
</workbook>
</file>

<file path=xl/sharedStrings.xml><?xml version="1.0" encoding="utf-8"?>
<sst xmlns="http://schemas.openxmlformats.org/spreadsheetml/2006/main" count="204" uniqueCount="108">
  <si>
    <t>P.U. (RD$)</t>
  </si>
  <si>
    <t>A</t>
  </si>
  <si>
    <t>M3</t>
  </si>
  <si>
    <t>HONORARIOS PROFESIONALES</t>
  </si>
  <si>
    <t>TOTAL GASTOS INDIRECTOS</t>
  </si>
  <si>
    <t>UD</t>
  </si>
  <si>
    <t>TOTAL EJECUTAR EN RD$</t>
  </si>
  <si>
    <t xml:space="preserve">TOTAL A CONTRATAR EN RD$ </t>
  </si>
  <si>
    <t>D E S C R I P C I O N</t>
  </si>
  <si>
    <t>CANT.</t>
  </si>
  <si>
    <t>IMPREVISTOS</t>
  </si>
  <si>
    <t>VALOR (RD$)</t>
  </si>
  <si>
    <t>LEY 6-86</t>
  </si>
  <si>
    <t>M</t>
  </si>
  <si>
    <t>GASTOS GENERALES</t>
  </si>
  <si>
    <t>GASTOS ADMINISTRATIVOS</t>
  </si>
  <si>
    <t>SEGUROS, POLIZAS Y FIANZAS</t>
  </si>
  <si>
    <t>SUPERVISION DE INAPA</t>
  </si>
  <si>
    <t>GASTOS DE TRANSPORTE</t>
  </si>
  <si>
    <t xml:space="preserve">ITBIS (LEY 07-2007) </t>
  </si>
  <si>
    <t>I</t>
  </si>
  <si>
    <t>MOVIMIENTO DE TIERRA:</t>
  </si>
  <si>
    <t>ASIENTO DE ARENA</t>
  </si>
  <si>
    <t>ML</t>
  </si>
  <si>
    <t>REPLANTEO</t>
  </si>
  <si>
    <t>SUB-TOTAL  GENERAL</t>
  </si>
  <si>
    <t>SUMINISTRO DE TUBERIAS</t>
  </si>
  <si>
    <t xml:space="preserve">COLOCACION DE TUBERIAS </t>
  </si>
  <si>
    <t>Z</t>
  </si>
  <si>
    <t>VARIOS</t>
  </si>
  <si>
    <t>No.</t>
  </si>
  <si>
    <t>Zona:</t>
  </si>
  <si>
    <t xml:space="preserve">PROVINCIA DAJABON </t>
  </si>
  <si>
    <t xml:space="preserve">Obra : </t>
  </si>
  <si>
    <t>ADAPTADOR  MACHO Ø1/2" ROSCADO A MANGUERA</t>
  </si>
  <si>
    <t>CEMENTO SOLVENTE Y TEFLON</t>
  </si>
  <si>
    <t>MANO DE OBRA PLOMERO</t>
  </si>
  <si>
    <t>Ubicación:                          PROVINCIA SAN PEDRO DE MACORIS</t>
  </si>
  <si>
    <t>LINEA DE CONDUCCION Y RED DE DISTRIBUCION BARRIO  PARAISO  :</t>
  </si>
  <si>
    <t>DE Ø 6'' PVC SDR-26 C/ J.G + 3% POR PERDIDA CAMPANA</t>
  </si>
  <si>
    <t>DE Ø 4'' PVC SDR-26 C/ J.G + 2% POR PERDIDA CAMPANA</t>
  </si>
  <si>
    <t>DE Ø 3'' PVC SDR-26 C/ J.G + 2% POR PERDIDA CAMPANA</t>
  </si>
  <si>
    <t>PRUEBA HIDROSTATICA</t>
  </si>
  <si>
    <t>SUMINISTRO Y COLOCACION DE VALVULAS</t>
  </si>
  <si>
    <t xml:space="preserve">VALVULA DE COMPUERTA Ø 6" H.F 150 PSI, PLATILLADA COMPLETA </t>
  </si>
  <si>
    <t xml:space="preserve">VALVULA DE COMPUERTA Ø 4" H.F 150 PSI, PLATILLADA COMPLETA </t>
  </si>
  <si>
    <t>TUBERIA DE POLIETILENO ALTA DENSIDAD, Ø 1/2" INTERNO L= 6.00 M ( PROMEDIO)</t>
  </si>
  <si>
    <t>ADATADOR MACHO Ø 1/2" ROSCADO A MANGUERA</t>
  </si>
  <si>
    <t>ADATADOR HEMBRA Ø 1/2" ROSCADO A MANGUERA</t>
  </si>
  <si>
    <t>LLAVE DE PASO DE Ø 1/2"</t>
  </si>
  <si>
    <t>CAJA DE ACOMETIDA PLASTICA EN POLIETILENO DE Ø 10"</t>
  </si>
  <si>
    <t xml:space="preserve">TUBERIA 1/2" SCH-40 PVC LONGITUD PROMEDIO </t>
  </si>
  <si>
    <t>ANCLAJE DE H.S.</t>
  </si>
  <si>
    <t xml:space="preserve">CEMENTO SOLVENTE Y TEFLON </t>
  </si>
  <si>
    <t xml:space="preserve">TAPON HEMBRA DE 1/2" PVC </t>
  </si>
  <si>
    <t xml:space="preserve">EXCAVACION Y TAPADO </t>
  </si>
  <si>
    <t xml:space="preserve">MANO DE OBRA PLOMERIA </t>
  </si>
  <si>
    <t xml:space="preserve">ACOMETIDAS URBANAS EN POLIETILENO DE ALTA DENSIDAD Ø 4" ( 45 UD ) </t>
  </si>
  <si>
    <t>COLLARIN EN POLIETILENO DE Ø 4" ( ABRAZADERA)</t>
  </si>
  <si>
    <t xml:space="preserve">ACOMETIDAS URBANAS EN POLIETILENO DE ALTA DENSIDAD Ø 3" ( 75 UD ) </t>
  </si>
  <si>
    <r>
      <t>COLLARIN EN POLIETILENO Ø3"</t>
    </r>
    <r>
      <rPr>
        <sz val="9"/>
        <rFont val="Arial"/>
        <family val="2"/>
      </rPr>
      <t xml:space="preserve"> (ABRAZADERA)</t>
    </r>
  </si>
  <si>
    <t>ADAPTADOR  HEMBRA Ø1/2" ROSCADO A MANGUERA</t>
  </si>
  <si>
    <t>LLAVE DE PASO DE 1/2"</t>
  </si>
  <si>
    <t>CAJA DE ACOMETIDA PLASTICA EN POLIETILENO 10"</t>
  </si>
  <si>
    <t>TUBERIA 1/2"  SCH-40  PVC LONGITUD PROMEDIO</t>
  </si>
  <si>
    <t>ANCLAJES DE H.S.</t>
  </si>
  <si>
    <t>TAPON HEMBRA 1/2" PVC</t>
  </si>
  <si>
    <t>EXCAVACION Y TAPADO</t>
  </si>
  <si>
    <t xml:space="preserve">HIDRANTE </t>
  </si>
  <si>
    <t xml:space="preserve">ACOMETIDAS URBANAS EN POLIETILENO DE ALTA DENSIDAD  Ø 6" ( 30 UD ) </t>
  </si>
  <si>
    <t>EXCAVACION MATERIAL COMPACTO C/EQUIPO</t>
  </si>
  <si>
    <t>RELLENO COMPACTADO CON COMPACTADOR MECANICO, EN CAPA DE 0.20 MTS.</t>
  </si>
  <si>
    <t>BOTE DE MATERIAL C/CAMION  D= 5 KM</t>
  </si>
  <si>
    <t xml:space="preserve">TEE DE Ø 8 X 6 ACERO SCH-40, CON PROTECCION ANTICORROSIVA </t>
  </si>
  <si>
    <t xml:space="preserve">TEE DE Ø 6 X 3 ACERO SCH-40, CON PROTECCION ANTICORROSIVA </t>
  </si>
  <si>
    <t xml:space="preserve">CRUZ DE Ø 6 X 3 ACERO SCH-40, CON PROTECCION ANTICORROSIVA </t>
  </si>
  <si>
    <t xml:space="preserve">CRUZ DE Ø 6 X 4 ACERO SCH-40, CON PROTECCION ANTICORROSIVA </t>
  </si>
  <si>
    <t xml:space="preserve">REDUCION DE Ø 6" X 4 ACERO SCH-40, CON PROTECCION ANTICORROSIVA </t>
  </si>
  <si>
    <t>JUNTA MECANICA TIPO DRESSER DE Ø 8", 150 PSI</t>
  </si>
  <si>
    <t>JUNTA MECANICA TIPO DRESSER DE Ø 6", 150 PSI</t>
  </si>
  <si>
    <t>JUNTA MECANICA TIPO DRESSER DE Ø 4", 150 PSI</t>
  </si>
  <si>
    <t>JUNTA MECANICA TIPO DRESSER DE Ø 3", 150 PSI</t>
  </si>
  <si>
    <t>TUBERIA DE POLIETILENO DE ALTA DENSIDAD Ø1/2" INTERNO L=6.00M (PROMEDIO)</t>
  </si>
  <si>
    <t xml:space="preserve">TEE DE Ø 3 X 3 ACERO SCH-80, CON PROTECCION ANTICORROSIVA </t>
  </si>
  <si>
    <t xml:space="preserve">TEE DE Ø 4 X 3  ACERO SCH-80, CON PROTECCION ANTICORROSIVA </t>
  </si>
  <si>
    <t xml:space="preserve">CRUZ DE Ø 3 X 3 ACERO SCH-80, CON PROTECCION ANTICORROSIVA </t>
  </si>
  <si>
    <t>CRUZ DE Ø 4 X 4 ACERO SCH-80, CON PROTECCION ANTICORROSIVA</t>
  </si>
  <si>
    <t>REDUCION DE Ø 4 X 3" ACERO SCH-80, CON PROTECCION ANTICORROSIVA</t>
  </si>
  <si>
    <t>CODO DE 3 X 45 ACERO SCH-80, CON PROTECCION ANTICORROSIVA</t>
  </si>
  <si>
    <t>CODO DE 3 X 90 ACERO SCH-80, CON PROTECCION ANTICORROSIVA</t>
  </si>
  <si>
    <t>TAPON DE Ø 4" ACERO SCH-80, CON PROTECCION ANTICORROSIVA</t>
  </si>
  <si>
    <t>TAPON DE Ø 3" ACERO SCH-80, CON PROTECCION ANTICORROSIVA</t>
  </si>
  <si>
    <t>SUB TOTAL FASE  A</t>
  </si>
  <si>
    <t>VALLA ANUNCIANDO OBRA 16' X 10' IMPRESION FULL COLOR CONTENIENDO LOGO DE INAPA, NOMBRE DE PROYECTO Y CONTRATISTA. ESTRUCTURA EN TUBOS GALVANIZADOS 1 1/2"X 1 1/2" Y SOPORTES EN TUBO CUAD. 4" X 4"</t>
  </si>
  <si>
    <t>SUB-TOTAL FASE Z</t>
  </si>
  <si>
    <t xml:space="preserve">SUB-TOTAL  GENERAL </t>
  </si>
  <si>
    <t>COMPLETIVO TRANSPORTE EQUIPOS A DAJABON (IDA Y VUELTA)</t>
  </si>
  <si>
    <t>CODIA</t>
  </si>
  <si>
    <t>MANTENIMIENTO Y OPERACION SISTEMA INAPA</t>
  </si>
  <si>
    <t>CONSTRUCCION RED DE DISTIBUCION BARRIO PARAISO, MUNICIPIO DAJABON</t>
  </si>
  <si>
    <t>SUMINISTRO  Y COLOCACION DE PIEZAS ESPECIALES</t>
  </si>
  <si>
    <t>CAMPAMENTO ( INC. ALQUILER DE SOLAR CON O SIN CASA, ALQUILER DE 2 BAÑOS MOVILES Y CASETA DE MATERIALES)</t>
  </si>
  <si>
    <t xml:space="preserve">VALVULA CHECK DE Ø 1/2" DE BRONCE </t>
  </si>
  <si>
    <t xml:space="preserve">CAJA TELESCOPICA P/VALVULAS SEGÚN DETALLE </t>
  </si>
  <si>
    <t>ANCLAJE DE H.S. ( 180 KG/CM2), PARA PIEZAS, SEGÚN DETALLE DE DISEÑO</t>
  </si>
  <si>
    <t xml:space="preserve">SUMINISTRO Y COLOCACION DE HIDRANTE EN TUBERIA DE   Ø 6" COMPLETO, (INC. MANO DE OBRA COLOCACION Y EXCAVACION) </t>
  </si>
  <si>
    <t>SUMINISTRO MATERIAL DE MINA ( SUJETO APROBACION DE LA SUPERVISION), CONSIDERAR 10% DEL MATERIAL DE RELLENO DISTANCIA APROXIMADA 20 KM</t>
  </si>
  <si>
    <t xml:space="preserve"> ABRAZADERA DE Ø 6" HF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</si>
</sst>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.00;[Red]#,##0.00"/>
    <numFmt numFmtId="173" formatCode="0.0"/>
    <numFmt numFmtId="174" formatCode="_-* #,##0.00_-;\-* #,##0.00_-;_-* &quot;-&quot;??_-;_-@_-"/>
    <numFmt numFmtId="175" formatCode="0.0%"/>
    <numFmt numFmtId="176" formatCode="0.0000"/>
    <numFmt numFmtId="177" formatCode="0.000"/>
    <numFmt numFmtId="178" formatCode="#,##0.0_);\(#,##0.0\)"/>
    <numFmt numFmtId="179" formatCode="General_)"/>
    <numFmt numFmtId="180" formatCode="#,##0.00_ ;\-#,##0.00\ "/>
    <numFmt numFmtId="181" formatCode="_-[$€-2]* #,##0.00_-;\-[$€-2]* #,##0.00_-;_-[$€-2]* &quot;-&quot;??_-"/>
    <numFmt numFmtId="182" formatCode="#."/>
    <numFmt numFmtId="183" formatCode="0.00_)"/>
    <numFmt numFmtId="184" formatCode="_-&quot;$&quot;* #,##0.00_-;\-&quot;$&quot;* #,##0.00_-;_-&quot;$&quot;* &quot;-&quot;??_-;_-@_-"/>
    <numFmt numFmtId="185" formatCode="[$€]#,##0.00;[Red]\-[$€]#,##0.00"/>
    <numFmt numFmtId="186" formatCode="_-* #,##0.00\ &quot;Pts&quot;_-;\-* #,##0.00\ &quot;Pts&quot;_-;_-* &quot;-&quot;??\ &quot;Pts&quot;_-;_-@_-"/>
    <numFmt numFmtId="187" formatCode="_(* #,##0.00_);_(* \(#,##0.00\);_(* \-??_);_(@_)"/>
    <numFmt numFmtId="188" formatCode="#.00"/>
    <numFmt numFmtId="189" formatCode="#,##0.0000_);\(#,##0.0000\)"/>
    <numFmt numFmtId="190" formatCode="#,##0.0;\-#,##0.0"/>
    <numFmt numFmtId="191" formatCode="#,##0;\-#,##0"/>
    <numFmt numFmtId="192" formatCode="[$RD$-1C0A]#,##0.00"/>
    <numFmt numFmtId="193" formatCode="#.0"/>
    <numFmt numFmtId="194" formatCode="#,##0.00;\-#,##0.00"/>
    <numFmt numFmtId="195" formatCode="[$-C0A]dddd\,\ dd&quot; de &quot;mmmm&quot; de &quot;yyyy"/>
    <numFmt numFmtId="196" formatCode="#,##0.000000000"/>
    <numFmt numFmtId="197" formatCode="#,##0.000000000000"/>
    <numFmt numFmtId="198" formatCode="#,##0.0000000000"/>
    <numFmt numFmtId="199" formatCode="#,##0.000000000000000"/>
    <numFmt numFmtId="200" formatCode="#,##0.00000000000"/>
    <numFmt numFmtId="201" formatCode="#,##0.0\ _€;\-#,##0.0\ _€"/>
    <numFmt numFmtId="202" formatCode="#,##0.0"/>
    <numFmt numFmtId="203" formatCode="#,##0.000;\-#,##0.000"/>
    <numFmt numFmtId="204" formatCode="#,##0.00000000"/>
    <numFmt numFmtId="205" formatCode="#,##0.000"/>
    <numFmt numFmtId="206" formatCode="_(* #,##0.000_);_(* \(#,##0.000\);_(* &quot;-&quot;??_);_(@_)"/>
    <numFmt numFmtId="207" formatCode="#,##0.0000"/>
    <numFmt numFmtId="208" formatCode="#,##0.00000"/>
    <numFmt numFmtId="209" formatCode="#,##0.000000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  <family val="0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ourier"/>
      <family val="3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5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4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54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4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4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4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5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5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5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5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5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9" fillId="14" borderId="0" applyNumberFormat="0" applyBorder="0" applyAlignment="0" applyProtection="0"/>
    <xf numFmtId="0" fontId="56" fillId="4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0" fillId="41" borderId="1" applyNumberFormat="0" applyAlignment="0" applyProtection="0"/>
    <xf numFmtId="0" fontId="57" fillId="42" borderId="2" applyNumberFormat="0" applyAlignment="0" applyProtection="0"/>
    <xf numFmtId="0" fontId="28" fillId="43" borderId="1" applyNumberFormat="0" applyAlignment="0" applyProtection="0"/>
    <xf numFmtId="0" fontId="28" fillId="43" borderId="1" applyNumberFormat="0" applyAlignment="0" applyProtection="0"/>
    <xf numFmtId="0" fontId="58" fillId="44" borderId="3" applyNumberFormat="0" applyAlignment="0" applyProtection="0"/>
    <xf numFmtId="0" fontId="11" fillId="45" borderId="4" applyNumberFormat="0" applyAlignment="0" applyProtection="0"/>
    <xf numFmtId="0" fontId="11" fillId="45" borderId="4" applyNumberFormat="0" applyAlignment="0" applyProtection="0"/>
    <xf numFmtId="0" fontId="59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11" fillId="45" borderId="4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5" fillId="4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5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55" fillId="5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55" fillId="5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5" fillId="5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1" fillId="54" borderId="2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27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2" fontId="13" fillId="0" borderId="0">
      <alignment/>
      <protection locked="0"/>
    </xf>
    <xf numFmtId="182" fontId="14" fillId="0" borderId="0">
      <alignment/>
      <protection locked="0"/>
    </xf>
    <xf numFmtId="182" fontId="14" fillId="0" borderId="0">
      <alignment/>
      <protection locked="0"/>
    </xf>
    <xf numFmtId="182" fontId="14" fillId="0" borderId="0">
      <alignment/>
      <protection locked="0"/>
    </xf>
    <xf numFmtId="182" fontId="14" fillId="0" borderId="0">
      <alignment/>
      <protection locked="0"/>
    </xf>
    <xf numFmtId="182" fontId="14" fillId="0" borderId="0">
      <alignment/>
      <protection locked="0"/>
    </xf>
    <xf numFmtId="182" fontId="14" fillId="0" borderId="0">
      <alignment/>
      <protection locked="0"/>
    </xf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9" fillId="17" borderId="1" applyNumberFormat="0" applyAlignment="0" applyProtection="0"/>
    <xf numFmtId="0" fontId="20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56" borderId="0" applyNumberFormat="0" applyBorder="0" applyAlignment="0" applyProtection="0"/>
    <xf numFmtId="0" fontId="31" fillId="17" borderId="0" applyNumberFormat="0" applyBorder="0" applyAlignment="0" applyProtection="0"/>
    <xf numFmtId="0" fontId="21" fillId="0" borderId="0">
      <alignment/>
      <protection/>
    </xf>
    <xf numFmtId="183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9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175" fontId="23" fillId="0" borderId="0">
      <alignment/>
      <protection/>
    </xf>
    <xf numFmtId="39" fontId="5" fillId="0" borderId="0">
      <alignment/>
      <protection/>
    </xf>
    <xf numFmtId="175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57" borderId="11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24" fillId="41" borderId="13" applyNumberForma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42" borderId="14" applyNumberFormat="0" applyAlignment="0" applyProtection="0"/>
    <xf numFmtId="0" fontId="24" fillId="43" borderId="13" applyNumberFormat="0" applyAlignment="0" applyProtection="0"/>
    <xf numFmtId="0" fontId="24" fillId="43" borderId="13" applyNumberFormat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32" fillId="0" borderId="16" applyNumberFormat="0" applyFill="0" applyAlignment="0" applyProtection="0"/>
    <xf numFmtId="0" fontId="70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60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34" fillId="0" borderId="22" applyNumberFormat="0" applyFill="0" applyAlignment="0" applyProtection="0"/>
    <xf numFmtId="0" fontId="2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58" borderId="23" xfId="0" applyFont="1" applyFill="1" applyBorder="1" applyAlignment="1">
      <alignment horizontal="right" vertical="top" wrapText="1"/>
    </xf>
    <xf numFmtId="0" fontId="0" fillId="58" borderId="0" xfId="0" applyFont="1" applyFill="1" applyAlignment="1">
      <alignment vertical="top"/>
    </xf>
    <xf numFmtId="0" fontId="1" fillId="58" borderId="0" xfId="0" applyFont="1" applyFill="1" applyAlignment="1">
      <alignment vertical="top" wrapText="1"/>
    </xf>
    <xf numFmtId="0" fontId="0" fillId="58" borderId="0" xfId="0" applyFont="1" applyFill="1" applyAlignment="1">
      <alignment/>
    </xf>
    <xf numFmtId="0" fontId="1" fillId="58" borderId="23" xfId="0" applyFont="1" applyFill="1" applyBorder="1" applyAlignment="1">
      <alignment vertical="top" wrapText="1"/>
    </xf>
    <xf numFmtId="0" fontId="0" fillId="58" borderId="23" xfId="0" applyFont="1" applyFill="1" applyBorder="1" applyAlignment="1">
      <alignment horizontal="right" vertical="top"/>
    </xf>
    <xf numFmtId="4" fontId="0" fillId="58" borderId="23" xfId="0" applyNumberFormat="1" applyFont="1" applyFill="1" applyBorder="1" applyAlignment="1">
      <alignment horizontal="center"/>
    </xf>
    <xf numFmtId="0" fontId="0" fillId="58" borderId="23" xfId="0" applyFont="1" applyFill="1" applyBorder="1" applyAlignment="1">
      <alignment vertical="top"/>
    </xf>
    <xf numFmtId="0" fontId="1" fillId="58" borderId="23" xfId="0" applyFont="1" applyFill="1" applyBorder="1" applyAlignment="1">
      <alignment horizontal="right" vertical="top" wrapText="1"/>
    </xf>
    <xf numFmtId="0" fontId="0" fillId="58" borderId="23" xfId="0" applyFont="1" applyFill="1" applyBorder="1" applyAlignment="1">
      <alignment vertical="top" wrapText="1"/>
    </xf>
    <xf numFmtId="0" fontId="1" fillId="58" borderId="23" xfId="0" applyFont="1" applyFill="1" applyBorder="1" applyAlignment="1" applyProtection="1">
      <alignment horizontal="right" vertical="top" wrapText="1"/>
      <protection/>
    </xf>
    <xf numFmtId="0" fontId="0" fillId="58" borderId="23" xfId="220" applyFont="1" applyFill="1" applyBorder="1" applyAlignment="1">
      <alignment horizontal="right" vertical="top" wrapText="1"/>
      <protection/>
    </xf>
    <xf numFmtId="171" fontId="0" fillId="58" borderId="23" xfId="159" applyFont="1" applyFill="1" applyBorder="1" applyAlignment="1">
      <alignment horizontal="right" wrapText="1"/>
    </xf>
    <xf numFmtId="4" fontId="1" fillId="58" borderId="23" xfId="159" applyNumberFormat="1" applyFont="1" applyFill="1" applyBorder="1" applyAlignment="1">
      <alignment horizontal="center"/>
    </xf>
    <xf numFmtId="4" fontId="0" fillId="58" borderId="23" xfId="159" applyNumberFormat="1" applyFont="1" applyFill="1" applyBorder="1" applyAlignment="1">
      <alignment horizontal="center"/>
    </xf>
    <xf numFmtId="0" fontId="1" fillId="58" borderId="23" xfId="201" applyNumberFormat="1" applyFont="1" applyFill="1" applyBorder="1" applyAlignment="1">
      <alignment vertical="top" wrapText="1"/>
      <protection/>
    </xf>
    <xf numFmtId="0" fontId="0" fillId="58" borderId="23" xfId="201" applyNumberFormat="1" applyFont="1" applyFill="1" applyBorder="1" applyAlignment="1">
      <alignment vertical="top" wrapText="1"/>
      <protection/>
    </xf>
    <xf numFmtId="0" fontId="1" fillId="58" borderId="23" xfId="0" applyFont="1" applyFill="1" applyBorder="1" applyAlignment="1">
      <alignment vertical="top"/>
    </xf>
    <xf numFmtId="179" fontId="0" fillId="58" borderId="23" xfId="0" applyNumberFormat="1" applyFont="1" applyFill="1" applyBorder="1" applyAlignment="1">
      <alignment horizontal="center"/>
    </xf>
    <xf numFmtId="39" fontId="1" fillId="59" borderId="23" xfId="0" applyNumberFormat="1" applyFont="1" applyFill="1" applyBorder="1" applyAlignment="1">
      <alignment horizontal="center" vertical="top"/>
    </xf>
    <xf numFmtId="2" fontId="0" fillId="59" borderId="23" xfId="0" applyNumberFormat="1" applyFont="1" applyFill="1" applyBorder="1" applyAlignment="1">
      <alignment horizontal="right" vertical="top"/>
    </xf>
    <xf numFmtId="0" fontId="0" fillId="58" borderId="0" xfId="0" applyFont="1" applyFill="1" applyAlignment="1">
      <alignment/>
    </xf>
    <xf numFmtId="4" fontId="0" fillId="58" borderId="23" xfId="0" applyNumberFormat="1" applyFont="1" applyFill="1" applyBorder="1" applyAlignment="1">
      <alignment horizontal="right" wrapText="1"/>
    </xf>
    <xf numFmtId="0" fontId="1" fillId="58" borderId="23" xfId="196" applyFont="1" applyFill="1" applyBorder="1" applyAlignment="1">
      <alignment horizontal="center" vertical="top"/>
      <protection/>
    </xf>
    <xf numFmtId="190" fontId="1" fillId="58" borderId="23" xfId="0" applyNumberFormat="1" applyFont="1" applyFill="1" applyBorder="1" applyAlignment="1" applyProtection="1">
      <alignment horizontal="center" vertical="top"/>
      <protection/>
    </xf>
    <xf numFmtId="190" fontId="0" fillId="58" borderId="23" xfId="0" applyNumberFormat="1" applyFont="1" applyFill="1" applyBorder="1" applyAlignment="1" applyProtection="1">
      <alignment horizontal="right" vertical="top"/>
      <protection/>
    </xf>
    <xf numFmtId="191" fontId="0" fillId="58" borderId="23" xfId="0" applyNumberFormat="1" applyFont="1" applyFill="1" applyBorder="1" applyAlignment="1" applyProtection="1">
      <alignment horizontal="right" vertical="top"/>
      <protection/>
    </xf>
    <xf numFmtId="1" fontId="1" fillId="58" borderId="23" xfId="0" applyNumberFormat="1" applyFont="1" applyFill="1" applyBorder="1" applyAlignment="1" applyProtection="1">
      <alignment horizontal="right" vertical="top"/>
      <protection/>
    </xf>
    <xf numFmtId="191" fontId="1" fillId="58" borderId="23" xfId="0" applyNumberFormat="1" applyFont="1" applyFill="1" applyBorder="1" applyAlignment="1" applyProtection="1">
      <alignment horizontal="right" vertical="top"/>
      <protection/>
    </xf>
    <xf numFmtId="0" fontId="0" fillId="58" borderId="0" xfId="0" applyFill="1" applyBorder="1" applyAlignment="1">
      <alignment/>
    </xf>
    <xf numFmtId="0" fontId="36" fillId="58" borderId="0" xfId="0" applyFont="1" applyFill="1" applyBorder="1" applyAlignment="1">
      <alignment horizontal="left" vertical="top"/>
    </xf>
    <xf numFmtId="4" fontId="36" fillId="58" borderId="0" xfId="0" applyNumberFormat="1" applyFont="1" applyFill="1" applyBorder="1" applyAlignment="1">
      <alignment/>
    </xf>
    <xf numFmtId="0" fontId="36" fillId="58" borderId="0" xfId="0" applyFont="1" applyFill="1" applyBorder="1" applyAlignment="1">
      <alignment vertical="top"/>
    </xf>
    <xf numFmtId="0" fontId="37" fillId="58" borderId="0" xfId="0" applyFont="1" applyFill="1" applyBorder="1" applyAlignment="1">
      <alignment/>
    </xf>
    <xf numFmtId="0" fontId="36" fillId="58" borderId="0" xfId="0" applyFont="1" applyFill="1" applyBorder="1" applyAlignment="1">
      <alignment/>
    </xf>
    <xf numFmtId="4" fontId="1" fillId="58" borderId="0" xfId="0" applyNumberFormat="1" applyFont="1" applyFill="1" applyAlignment="1">
      <alignment/>
    </xf>
    <xf numFmtId="4" fontId="0" fillId="58" borderId="0" xfId="0" applyNumberFormat="1" applyFill="1" applyBorder="1" applyAlignment="1">
      <alignment horizontal="right" wrapText="1"/>
    </xf>
    <xf numFmtId="0" fontId="36" fillId="58" borderId="0" xfId="0" applyFont="1" applyFill="1" applyBorder="1" applyAlignment="1">
      <alignment horizontal="right" wrapText="1"/>
    </xf>
    <xf numFmtId="171" fontId="0" fillId="58" borderId="0" xfId="159" applyFont="1" applyFill="1" applyAlignment="1">
      <alignment horizontal="right" wrapText="1"/>
    </xf>
    <xf numFmtId="4" fontId="0" fillId="58" borderId="23" xfId="176" applyNumberFormat="1" applyFont="1" applyFill="1" applyBorder="1" applyAlignment="1">
      <alignment horizontal="right" wrapText="1"/>
    </xf>
    <xf numFmtId="4" fontId="1" fillId="58" borderId="23" xfId="159" applyNumberFormat="1" applyFont="1" applyFill="1" applyBorder="1" applyAlignment="1">
      <alignment horizontal="right" wrapText="1"/>
    </xf>
    <xf numFmtId="4" fontId="0" fillId="58" borderId="23" xfId="159" applyNumberFormat="1" applyFont="1" applyFill="1" applyBorder="1" applyAlignment="1">
      <alignment horizontal="right" wrapText="1"/>
    </xf>
    <xf numFmtId="0" fontId="0" fillId="58" borderId="0" xfId="0" applyFill="1" applyBorder="1" applyAlignment="1">
      <alignment horizontal="right" wrapText="1"/>
    </xf>
    <xf numFmtId="0" fontId="37" fillId="58" borderId="0" xfId="0" applyFont="1" applyFill="1" applyBorder="1" applyAlignment="1">
      <alignment horizontal="right" wrapText="1"/>
    </xf>
    <xf numFmtId="4" fontId="0" fillId="58" borderId="23" xfId="169" applyNumberFormat="1" applyFont="1" applyFill="1" applyBorder="1" applyAlignment="1">
      <alignment horizontal="right" wrapText="1"/>
    </xf>
    <xf numFmtId="10" fontId="0" fillId="58" borderId="23" xfId="159" applyNumberFormat="1" applyFont="1" applyFill="1" applyBorder="1" applyAlignment="1">
      <alignment horizontal="right" wrapText="1"/>
    </xf>
    <xf numFmtId="0" fontId="0" fillId="58" borderId="0" xfId="0" applyFont="1" applyFill="1" applyAlignment="1">
      <alignment horizontal="right" wrapText="1"/>
    </xf>
    <xf numFmtId="4" fontId="0" fillId="59" borderId="23" xfId="0" applyNumberFormat="1" applyFont="1" applyFill="1" applyBorder="1" applyAlignment="1">
      <alignment horizontal="right" wrapText="1"/>
    </xf>
    <xf numFmtId="4" fontId="0" fillId="58" borderId="24" xfId="159" applyNumberFormat="1" applyFont="1" applyFill="1" applyBorder="1" applyAlignment="1">
      <alignment horizontal="right" wrapText="1"/>
    </xf>
    <xf numFmtId="4" fontId="0" fillId="58" borderId="24" xfId="159" applyNumberFormat="1" applyFont="1" applyFill="1" applyBorder="1" applyAlignment="1">
      <alignment horizontal="center"/>
    </xf>
    <xf numFmtId="4" fontId="0" fillId="58" borderId="23" xfId="169" applyNumberFormat="1" applyFont="1" applyFill="1" applyBorder="1" applyAlignment="1">
      <alignment vertical="center" wrapText="1"/>
    </xf>
    <xf numFmtId="194" fontId="0" fillId="58" borderId="23" xfId="0" applyNumberFormat="1" applyFont="1" applyFill="1" applyBorder="1" applyAlignment="1" applyProtection="1">
      <alignment horizontal="right" vertical="top"/>
      <protection/>
    </xf>
    <xf numFmtId="0" fontId="1" fillId="58" borderId="23" xfId="0" applyFont="1" applyFill="1" applyBorder="1" applyAlignment="1">
      <alignment wrapText="1"/>
    </xf>
    <xf numFmtId="0" fontId="0" fillId="58" borderId="23" xfId="0" applyFont="1" applyFill="1" applyBorder="1" applyAlignment="1">
      <alignment horizontal="left" vertical="justify"/>
    </xf>
    <xf numFmtId="0" fontId="0" fillId="58" borderId="23" xfId="0" applyFont="1" applyFill="1" applyBorder="1" applyAlignment="1">
      <alignment horizontal="left"/>
    </xf>
    <xf numFmtId="4" fontId="0" fillId="58" borderId="0" xfId="0" applyNumberFormat="1" applyFont="1" applyFill="1" applyAlignment="1">
      <alignment/>
    </xf>
    <xf numFmtId="4" fontId="0" fillId="58" borderId="23" xfId="0" applyNumberFormat="1" applyFont="1" applyFill="1" applyBorder="1" applyAlignment="1">
      <alignment/>
    </xf>
    <xf numFmtId="4" fontId="0" fillId="58" borderId="23" xfId="176" applyNumberFormat="1" applyFont="1" applyFill="1" applyBorder="1" applyAlignment="1">
      <alignment horizontal="right" vertical="top" wrapText="1"/>
    </xf>
    <xf numFmtId="4" fontId="0" fillId="58" borderId="23" xfId="159" applyNumberFormat="1" applyFont="1" applyFill="1" applyBorder="1" applyAlignment="1">
      <alignment horizontal="right"/>
    </xf>
    <xf numFmtId="0" fontId="1" fillId="60" borderId="24" xfId="0" applyFont="1" applyFill="1" applyBorder="1" applyAlignment="1">
      <alignment horizontal="right" wrapText="1"/>
    </xf>
    <xf numFmtId="4" fontId="0" fillId="58" borderId="23" xfId="0" applyNumberFormat="1" applyFont="1" applyFill="1" applyBorder="1" applyAlignment="1">
      <alignment horizontal="center" vertical="top" wrapText="1"/>
    </xf>
    <xf numFmtId="4" fontId="0" fillId="58" borderId="23" xfId="0" applyNumberFormat="1" applyFont="1" applyFill="1" applyBorder="1" applyAlignment="1">
      <alignment wrapText="1"/>
    </xf>
    <xf numFmtId="4" fontId="0" fillId="59" borderId="23" xfId="159" applyNumberFormat="1" applyFont="1" applyFill="1" applyBorder="1" applyAlignment="1">
      <alignment horizontal="right" wrapText="1"/>
    </xf>
    <xf numFmtId="4" fontId="0" fillId="59" borderId="23" xfId="0" applyNumberFormat="1" applyFont="1" applyFill="1" applyBorder="1" applyAlignment="1">
      <alignment horizontal="center"/>
    </xf>
    <xf numFmtId="4" fontId="0" fillId="58" borderId="23" xfId="0" applyNumberFormat="1" applyFont="1" applyFill="1" applyBorder="1" applyAlignment="1" applyProtection="1">
      <alignment horizontal="right" wrapText="1"/>
      <protection/>
    </xf>
    <xf numFmtId="4" fontId="1" fillId="58" borderId="23" xfId="0" applyNumberFormat="1" applyFont="1" applyFill="1" applyBorder="1" applyAlignment="1">
      <alignment horizontal="right" wrapText="1"/>
    </xf>
    <xf numFmtId="4" fontId="1" fillId="58" borderId="23" xfId="0" applyNumberFormat="1" applyFont="1" applyFill="1" applyBorder="1" applyAlignment="1" applyProtection="1">
      <alignment horizontal="right" wrapText="1"/>
      <protection/>
    </xf>
    <xf numFmtId="4" fontId="0" fillId="58" borderId="23" xfId="220" applyNumberFormat="1" applyFont="1" applyFill="1" applyBorder="1" applyAlignment="1">
      <alignment horizontal="left" wrapText="1"/>
      <protection/>
    </xf>
    <xf numFmtId="4" fontId="0" fillId="58" borderId="23" xfId="220" applyNumberFormat="1" applyFont="1" applyFill="1" applyBorder="1" applyAlignment="1">
      <alignment horizontal="right" wrapText="1"/>
      <protection/>
    </xf>
    <xf numFmtId="4" fontId="1" fillId="58" borderId="23" xfId="0" applyNumberFormat="1" applyFont="1" applyFill="1" applyBorder="1" applyAlignment="1">
      <alignment horizontal="center" wrapText="1"/>
    </xf>
    <xf numFmtId="0" fontId="0" fillId="61" borderId="0" xfId="0" applyFont="1" applyFill="1" applyAlignment="1">
      <alignment horizontal="center" vertical="center"/>
    </xf>
    <xf numFmtId="4" fontId="1" fillId="60" borderId="24" xfId="0" applyNumberFormat="1" applyFont="1" applyFill="1" applyBorder="1" applyAlignment="1">
      <alignment horizontal="right" wrapText="1"/>
    </xf>
    <xf numFmtId="4" fontId="1" fillId="60" borderId="24" xfId="0" applyNumberFormat="1" applyFont="1" applyFill="1" applyBorder="1" applyAlignment="1">
      <alignment horizontal="center" wrapText="1"/>
    </xf>
    <xf numFmtId="4" fontId="1" fillId="60" borderId="24" xfId="159" applyNumberFormat="1" applyFont="1" applyFill="1" applyBorder="1" applyAlignment="1">
      <alignment horizontal="right" wrapText="1"/>
    </xf>
    <xf numFmtId="0" fontId="1" fillId="60" borderId="23" xfId="0" applyFont="1" applyFill="1" applyBorder="1" applyAlignment="1">
      <alignment horizontal="right" vertical="top" wrapText="1"/>
    </xf>
    <xf numFmtId="4" fontId="1" fillId="60" borderId="23" xfId="0" applyNumberFormat="1" applyFont="1" applyFill="1" applyBorder="1" applyAlignment="1">
      <alignment horizontal="right" wrapText="1"/>
    </xf>
    <xf numFmtId="4" fontId="1" fillId="60" borderId="23" xfId="0" applyNumberFormat="1" applyFont="1" applyFill="1" applyBorder="1" applyAlignment="1">
      <alignment horizontal="center" wrapText="1"/>
    </xf>
    <xf numFmtId="4" fontId="1" fillId="60" borderId="23" xfId="159" applyNumberFormat="1" applyFont="1" applyFill="1" applyBorder="1" applyAlignment="1">
      <alignment horizontal="right" wrapText="1"/>
    </xf>
    <xf numFmtId="2" fontId="0" fillId="62" borderId="24" xfId="0" applyNumberFormat="1" applyFont="1" applyFill="1" applyBorder="1" applyAlignment="1">
      <alignment horizontal="right" vertical="top"/>
    </xf>
    <xf numFmtId="39" fontId="1" fillId="62" borderId="24" xfId="0" applyNumberFormat="1" applyFont="1" applyFill="1" applyBorder="1" applyAlignment="1">
      <alignment horizontal="center" vertical="top"/>
    </xf>
    <xf numFmtId="4" fontId="0" fillId="62" borderId="24" xfId="159" applyNumberFormat="1" applyFont="1" applyFill="1" applyBorder="1" applyAlignment="1">
      <alignment horizontal="right" wrapText="1"/>
    </xf>
    <xf numFmtId="4" fontId="0" fillId="62" borderId="24" xfId="0" applyNumberFormat="1" applyFont="1" applyFill="1" applyBorder="1" applyAlignment="1">
      <alignment horizontal="center"/>
    </xf>
    <xf numFmtId="4" fontId="0" fillId="62" borderId="24" xfId="0" applyNumberFormat="1" applyFont="1" applyFill="1" applyBorder="1" applyAlignment="1">
      <alignment horizontal="right" wrapText="1"/>
    </xf>
    <xf numFmtId="0" fontId="1" fillId="60" borderId="25" xfId="0" applyFont="1" applyFill="1" applyBorder="1" applyAlignment="1">
      <alignment horizontal="center" vertical="center"/>
    </xf>
    <xf numFmtId="171" fontId="1" fillId="60" borderId="26" xfId="159" applyFont="1" applyFill="1" applyBorder="1" applyAlignment="1">
      <alignment horizontal="center" vertical="center"/>
    </xf>
    <xf numFmtId="2" fontId="0" fillId="62" borderId="27" xfId="0" applyNumberFormat="1" applyFont="1" applyFill="1" applyBorder="1" applyAlignment="1">
      <alignment horizontal="right" vertical="top"/>
    </xf>
    <xf numFmtId="39" fontId="1" fillId="62" borderId="27" xfId="0" applyNumberFormat="1" applyFont="1" applyFill="1" applyBorder="1" applyAlignment="1">
      <alignment horizontal="center" vertical="top"/>
    </xf>
    <xf numFmtId="4" fontId="0" fillId="62" borderId="27" xfId="159" applyNumberFormat="1" applyFont="1" applyFill="1" applyBorder="1" applyAlignment="1">
      <alignment horizontal="right" wrapText="1"/>
    </xf>
    <xf numFmtId="4" fontId="0" fillId="62" borderId="27" xfId="0" applyNumberFormat="1" applyFont="1" applyFill="1" applyBorder="1" applyAlignment="1">
      <alignment horizontal="center"/>
    </xf>
    <xf numFmtId="4" fontId="0" fillId="62" borderId="27" xfId="0" applyNumberFormat="1" applyFont="1" applyFill="1" applyBorder="1" applyAlignment="1">
      <alignment horizontal="right" wrapText="1"/>
    </xf>
    <xf numFmtId="4" fontId="1" fillId="60" borderId="27" xfId="159" applyNumberFormat="1" applyFont="1" applyFill="1" applyBorder="1" applyAlignment="1">
      <alignment horizontal="right" wrapText="1"/>
    </xf>
    <xf numFmtId="0" fontId="0" fillId="58" borderId="0" xfId="0" applyFont="1" applyFill="1" applyBorder="1" applyAlignment="1">
      <alignment/>
    </xf>
    <xf numFmtId="4" fontId="0" fillId="60" borderId="23" xfId="159" applyNumberFormat="1" applyFont="1" applyFill="1" applyBorder="1" applyAlignment="1">
      <alignment horizontal="right" wrapText="1"/>
    </xf>
    <xf numFmtId="0" fontId="0" fillId="58" borderId="23" xfId="0" applyFont="1" applyFill="1" applyBorder="1" applyAlignment="1">
      <alignment horizontal="left" wrapText="1"/>
    </xf>
    <xf numFmtId="0" fontId="0" fillId="58" borderId="23" xfId="0" applyFont="1" applyFill="1" applyBorder="1" applyAlignment="1">
      <alignment wrapText="1"/>
    </xf>
    <xf numFmtId="0" fontId="0" fillId="58" borderId="23" xfId="0" applyFont="1" applyFill="1" applyBorder="1" applyAlignment="1">
      <alignment/>
    </xf>
    <xf numFmtId="202" fontId="72" fillId="59" borderId="23" xfId="0" applyNumberFormat="1" applyFont="1" applyFill="1" applyBorder="1" applyAlignment="1" applyProtection="1">
      <alignment horizontal="right" vertical="top"/>
      <protection/>
    </xf>
    <xf numFmtId="0" fontId="36" fillId="58" borderId="23" xfId="0" applyFont="1" applyFill="1" applyBorder="1" applyAlignment="1">
      <alignment horizontal="left" vertical="top" wrapText="1"/>
    </xf>
    <xf numFmtId="2" fontId="0" fillId="58" borderId="23" xfId="0" applyNumberFormat="1" applyFont="1" applyFill="1" applyBorder="1" applyAlignment="1">
      <alignment horizontal="right" vertical="top" wrapText="1"/>
    </xf>
    <xf numFmtId="4" fontId="1" fillId="58" borderId="23" xfId="0" applyNumberFormat="1" applyFont="1" applyFill="1" applyBorder="1" applyAlignment="1">
      <alignment vertical="top" wrapText="1"/>
    </xf>
    <xf numFmtId="4" fontId="1" fillId="58" borderId="23" xfId="0" applyNumberFormat="1" applyFont="1" applyFill="1" applyBorder="1" applyAlignment="1">
      <alignment horizontal="center" vertical="top" wrapText="1"/>
    </xf>
    <xf numFmtId="4" fontId="0" fillId="59" borderId="23" xfId="0" applyNumberFormat="1" applyFont="1" applyFill="1" applyBorder="1" applyAlignment="1">
      <alignment wrapText="1"/>
    </xf>
    <xf numFmtId="4" fontId="0" fillId="58" borderId="23" xfId="0" applyNumberFormat="1" applyFont="1" applyFill="1" applyBorder="1" applyAlignment="1">
      <alignment vertical="top" wrapText="1"/>
    </xf>
    <xf numFmtId="2" fontId="0" fillId="58" borderId="23" xfId="0" applyNumberFormat="1" applyFont="1" applyFill="1" applyBorder="1" applyAlignment="1">
      <alignment vertical="top" wrapText="1"/>
    </xf>
    <xf numFmtId="0" fontId="0" fillId="58" borderId="23" xfId="0" applyFont="1" applyFill="1" applyBorder="1" applyAlignment="1">
      <alignment horizontal="right" wrapText="1"/>
    </xf>
    <xf numFmtId="0" fontId="0" fillId="58" borderId="23" xfId="0" applyFont="1" applyFill="1" applyBorder="1" applyAlignment="1">
      <alignment/>
    </xf>
    <xf numFmtId="10" fontId="0" fillId="58" borderId="23" xfId="0" applyNumberFormat="1" applyFont="1" applyFill="1" applyBorder="1" applyAlignment="1">
      <alignment horizontal="right" wrapText="1"/>
    </xf>
    <xf numFmtId="10" fontId="0" fillId="58" borderId="23" xfId="234" applyNumberFormat="1" applyFont="1" applyFill="1" applyBorder="1" applyAlignment="1">
      <alignment horizontal="right" wrapText="1"/>
    </xf>
    <xf numFmtId="4" fontId="0" fillId="58" borderId="23" xfId="169" applyNumberFormat="1" applyFont="1" applyFill="1" applyBorder="1" applyAlignment="1">
      <alignment horizontal="center" vertical="center"/>
    </xf>
    <xf numFmtId="201" fontId="0" fillId="58" borderId="23" xfId="0" applyNumberFormat="1" applyFont="1" applyFill="1" applyBorder="1" applyAlignment="1">
      <alignment horizontal="right" wrapText="1"/>
    </xf>
    <xf numFmtId="4" fontId="0" fillId="58" borderId="23" xfId="0" applyNumberFormat="1" applyFont="1" applyFill="1" applyBorder="1" applyAlignment="1">
      <alignment horizontal="right"/>
    </xf>
    <xf numFmtId="4" fontId="0" fillId="58" borderId="23" xfId="159" applyNumberFormat="1" applyFont="1" applyFill="1" applyBorder="1" applyAlignment="1">
      <alignment horizontal="right" vertical="top"/>
    </xf>
    <xf numFmtId="190" fontId="0" fillId="60" borderId="23" xfId="0" applyNumberFormat="1" applyFont="1" applyFill="1" applyBorder="1" applyAlignment="1" applyProtection="1">
      <alignment horizontal="right" vertical="top"/>
      <protection/>
    </xf>
    <xf numFmtId="175" fontId="1" fillId="60" borderId="23" xfId="216" applyFont="1" applyFill="1" applyBorder="1" applyAlignment="1">
      <alignment horizontal="center" vertical="top" wrapText="1"/>
      <protection/>
    </xf>
    <xf numFmtId="4" fontId="0" fillId="60" borderId="23" xfId="159" applyNumberFormat="1" applyFont="1" applyFill="1" applyBorder="1" applyAlignment="1">
      <alignment horizontal="center"/>
    </xf>
    <xf numFmtId="4" fontId="1" fillId="60" borderId="23" xfId="176" applyNumberFormat="1" applyFont="1" applyFill="1" applyBorder="1" applyAlignment="1">
      <alignment horizontal="right" wrapText="1"/>
    </xf>
    <xf numFmtId="0" fontId="0" fillId="58" borderId="0" xfId="0" applyFont="1" applyFill="1" applyBorder="1" applyAlignment="1">
      <alignment horizontal="left"/>
    </xf>
    <xf numFmtId="4" fontId="0" fillId="58" borderId="0" xfId="0" applyNumberFormat="1" applyFont="1" applyFill="1" applyBorder="1" applyAlignment="1">
      <alignment horizontal="right"/>
    </xf>
    <xf numFmtId="0" fontId="1" fillId="58" borderId="0" xfId="0" applyFont="1" applyFill="1" applyBorder="1" applyAlignment="1">
      <alignment vertical="top"/>
    </xf>
    <xf numFmtId="4" fontId="0" fillId="58" borderId="24" xfId="0" applyNumberFormat="1" applyFont="1" applyFill="1" applyBorder="1" applyAlignment="1">
      <alignment/>
    </xf>
    <xf numFmtId="175" fontId="1" fillId="58" borderId="23" xfId="216" applyFont="1" applyFill="1" applyBorder="1" applyAlignment="1">
      <alignment horizontal="center" vertical="top" wrapText="1"/>
      <protection/>
    </xf>
    <xf numFmtId="4" fontId="1" fillId="58" borderId="23" xfId="176" applyNumberFormat="1" applyFont="1" applyFill="1" applyBorder="1" applyAlignment="1">
      <alignment horizontal="right" wrapText="1"/>
    </xf>
    <xf numFmtId="4" fontId="0" fillId="58" borderId="23" xfId="0" applyNumberFormat="1" applyFont="1" applyFill="1" applyBorder="1" applyAlignment="1">
      <alignment/>
    </xf>
    <xf numFmtId="2" fontId="0" fillId="59" borderId="27" xfId="0" applyNumberFormat="1" applyFont="1" applyFill="1" applyBorder="1" applyAlignment="1">
      <alignment horizontal="right" vertical="top"/>
    </xf>
    <xf numFmtId="39" fontId="1" fillId="59" borderId="27" xfId="0" applyNumberFormat="1" applyFont="1" applyFill="1" applyBorder="1" applyAlignment="1">
      <alignment horizontal="center" vertical="top"/>
    </xf>
    <xf numFmtId="4" fontId="0" fillId="59" borderId="27" xfId="159" applyNumberFormat="1" applyFont="1" applyFill="1" applyBorder="1" applyAlignment="1">
      <alignment horizontal="right" wrapText="1"/>
    </xf>
    <xf numFmtId="4" fontId="0" fillId="59" borderId="27" xfId="0" applyNumberFormat="1" applyFont="1" applyFill="1" applyBorder="1" applyAlignment="1">
      <alignment horizontal="center"/>
    </xf>
    <xf numFmtId="4" fontId="0" fillId="59" borderId="27" xfId="0" applyNumberFormat="1" applyFont="1" applyFill="1" applyBorder="1" applyAlignment="1">
      <alignment horizontal="right" wrapText="1"/>
    </xf>
    <xf numFmtId="4" fontId="1" fillId="58" borderId="27" xfId="159" applyNumberFormat="1" applyFont="1" applyFill="1" applyBorder="1" applyAlignment="1">
      <alignment horizontal="right" wrapText="1"/>
    </xf>
    <xf numFmtId="0" fontId="1" fillId="58" borderId="23" xfId="0" applyFont="1" applyFill="1" applyBorder="1" applyAlignment="1">
      <alignment/>
    </xf>
    <xf numFmtId="0" fontId="0" fillId="58" borderId="23" xfId="0" applyFont="1" applyFill="1" applyBorder="1" applyAlignment="1">
      <alignment vertical="center" wrapText="1"/>
    </xf>
    <xf numFmtId="175" fontId="1" fillId="58" borderId="23" xfId="216" applyFont="1" applyFill="1" applyBorder="1" applyAlignment="1">
      <alignment vertical="top" wrapText="1"/>
      <protection/>
    </xf>
    <xf numFmtId="43" fontId="0" fillId="58" borderId="23" xfId="162" applyFont="1" applyFill="1" applyBorder="1" applyAlignment="1">
      <alignment horizontal="right" vertical="center" wrapText="1"/>
    </xf>
    <xf numFmtId="172" fontId="0" fillId="58" borderId="23" xfId="0" applyNumberFormat="1" applyFont="1" applyFill="1" applyBorder="1" applyAlignment="1">
      <alignment horizontal="right" vertical="center" wrapText="1"/>
    </xf>
    <xf numFmtId="39" fontId="0" fillId="58" borderId="23" xfId="0" applyNumberFormat="1" applyFont="1" applyFill="1" applyBorder="1" applyAlignment="1">
      <alignment horizontal="right" vertical="center" wrapText="1"/>
    </xf>
    <xf numFmtId="4" fontId="0" fillId="58" borderId="23" xfId="188" applyNumberFormat="1" applyFont="1" applyFill="1" applyBorder="1" applyAlignment="1">
      <alignment horizontal="right" wrapText="1"/>
    </xf>
    <xf numFmtId="0" fontId="0" fillId="58" borderId="23" xfId="0" applyFont="1" applyFill="1" applyBorder="1" applyAlignment="1">
      <alignment horizontal="left" vertical="top" wrapText="1"/>
    </xf>
    <xf numFmtId="0" fontId="1" fillId="60" borderId="23" xfId="216" applyNumberFormat="1" applyFont="1" applyFill="1" applyBorder="1" applyAlignment="1">
      <alignment horizontal="center" vertical="top" wrapText="1"/>
      <protection/>
    </xf>
    <xf numFmtId="4" fontId="0" fillId="60" borderId="23" xfId="169" applyNumberFormat="1" applyFont="1" applyFill="1" applyBorder="1" applyAlignment="1">
      <alignment horizontal="right" wrapText="1"/>
    </xf>
    <xf numFmtId="4" fontId="0" fillId="60" borderId="23" xfId="169" applyNumberFormat="1" applyFont="1" applyFill="1" applyBorder="1" applyAlignment="1">
      <alignment horizontal="center"/>
    </xf>
    <xf numFmtId="39" fontId="0" fillId="58" borderId="23" xfId="220" applyNumberFormat="1" applyFont="1" applyFill="1" applyBorder="1" applyAlignment="1">
      <alignment vertical="center" wrapText="1"/>
      <protection/>
    </xf>
    <xf numFmtId="171" fontId="0" fillId="58" borderId="23" xfId="159" applyFont="1" applyFill="1" applyBorder="1" applyAlignment="1">
      <alignment horizontal="right" vertical="center" wrapText="1"/>
    </xf>
    <xf numFmtId="9" fontId="0" fillId="58" borderId="23" xfId="231" applyFont="1" applyFill="1" applyBorder="1" applyAlignment="1">
      <alignment horizontal="center"/>
    </xf>
    <xf numFmtId="10" fontId="0" fillId="58" borderId="23" xfId="231" applyNumberFormat="1" applyFont="1" applyFill="1" applyBorder="1" applyAlignment="1">
      <alignment horizontal="right" vertical="top"/>
    </xf>
    <xf numFmtId="175" fontId="0" fillId="58" borderId="23" xfId="231" applyNumberFormat="1" applyFont="1" applyFill="1" applyBorder="1" applyAlignment="1">
      <alignment horizontal="center" vertical="top"/>
    </xf>
    <xf numFmtId="194" fontId="0" fillId="58" borderId="24" xfId="0" applyNumberFormat="1" applyFont="1" applyFill="1" applyBorder="1" applyAlignment="1" applyProtection="1">
      <alignment horizontal="right" vertical="top"/>
      <protection/>
    </xf>
    <xf numFmtId="0" fontId="0" fillId="58" borderId="24" xfId="0" applyFont="1" applyFill="1" applyBorder="1" applyAlignment="1">
      <alignment vertical="top" wrapText="1"/>
    </xf>
    <xf numFmtId="0" fontId="1" fillId="58" borderId="24" xfId="0" applyFont="1" applyFill="1" applyBorder="1" applyAlignment="1">
      <alignment horizontal="right" vertical="top" wrapText="1"/>
    </xf>
    <xf numFmtId="0" fontId="1" fillId="58" borderId="24" xfId="0" applyFont="1" applyFill="1" applyBorder="1" applyAlignment="1">
      <alignment horizontal="center" vertical="top" wrapText="1"/>
    </xf>
    <xf numFmtId="4" fontId="1" fillId="58" borderId="24" xfId="0" applyNumberFormat="1" applyFont="1" applyFill="1" applyBorder="1" applyAlignment="1">
      <alignment vertical="top" wrapText="1"/>
    </xf>
    <xf numFmtId="4" fontId="1" fillId="58" borderId="24" xfId="0" applyNumberFormat="1" applyFont="1" applyFill="1" applyBorder="1" applyAlignment="1">
      <alignment horizontal="center" vertical="top" wrapText="1"/>
    </xf>
    <xf numFmtId="4" fontId="0" fillId="58" borderId="0" xfId="0" applyNumberFormat="1" applyFont="1" applyFill="1" applyAlignment="1">
      <alignment/>
    </xf>
    <xf numFmtId="4" fontId="0" fillId="58" borderId="23" xfId="159" applyNumberFormat="1" applyFont="1" applyFill="1" applyBorder="1" applyAlignment="1">
      <alignment horizontal="center" vertical="center"/>
    </xf>
    <xf numFmtId="0" fontId="36" fillId="58" borderId="23" xfId="0" applyNumberFormat="1" applyFont="1" applyFill="1" applyBorder="1" applyAlignment="1">
      <alignment vertical="top" wrapText="1"/>
    </xf>
    <xf numFmtId="0" fontId="1" fillId="58" borderId="0" xfId="0" applyFont="1" applyFill="1" applyBorder="1" applyAlignment="1">
      <alignment horizontal="center" vertical="top"/>
    </xf>
    <xf numFmtId="0" fontId="36" fillId="58" borderId="0" xfId="0" applyFont="1" applyFill="1" applyBorder="1" applyAlignment="1">
      <alignment horizontal="left" wrapText="1"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3" xfId="23"/>
    <cellStyle name="20% - Énfasis2" xfId="24"/>
    <cellStyle name="20% - Énfasis2 2" xfId="25"/>
    <cellStyle name="20% - Énfasis2 3" xfId="26"/>
    <cellStyle name="20% - Énfasis3" xfId="27"/>
    <cellStyle name="20% - Énfasis3 2" xfId="28"/>
    <cellStyle name="20% - Énfasis3 3" xfId="29"/>
    <cellStyle name="20% - Énfasis4" xfId="30"/>
    <cellStyle name="20% - Énfasis4 2" xfId="31"/>
    <cellStyle name="20% - Énfasis4 3" xfId="32"/>
    <cellStyle name="20% - Énfasis5" xfId="33"/>
    <cellStyle name="20% - Énfasis5 2" xfId="34"/>
    <cellStyle name="20% - Énfasis5 3" xfId="35"/>
    <cellStyle name="20% - Énfasis6" xfId="36"/>
    <cellStyle name="20% - Énfasis6 2" xfId="37"/>
    <cellStyle name="20% - Énfasis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Énfasis1" xfId="45"/>
    <cellStyle name="40% - Énfasis1 2" xfId="46"/>
    <cellStyle name="40% - Énfasis1 3" xfId="47"/>
    <cellStyle name="40% - Énfasis2" xfId="48"/>
    <cellStyle name="40% - Énfasis2 2" xfId="49"/>
    <cellStyle name="40% - Énfasis2 3" xfId="50"/>
    <cellStyle name="40% - Énfasis3" xfId="51"/>
    <cellStyle name="40% - Énfasis3 2" xfId="52"/>
    <cellStyle name="40% - Énfasis3 3" xfId="53"/>
    <cellStyle name="40% - Énfasis4" xfId="54"/>
    <cellStyle name="40% - Énfasis4 2" xfId="55"/>
    <cellStyle name="40% - Énfasis4 3" xfId="56"/>
    <cellStyle name="40% - Énfasis5" xfId="57"/>
    <cellStyle name="40% - Énfasis5 2" xfId="58"/>
    <cellStyle name="40% - Énfasis5 3" xfId="59"/>
    <cellStyle name="40% - Énfasis6" xfId="60"/>
    <cellStyle name="40% - Énfasis6 2" xfId="61"/>
    <cellStyle name="40% - Énfasis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Énfasis1" xfId="69"/>
    <cellStyle name="60% - Énfasis1 2" xfId="70"/>
    <cellStyle name="60% - Énfasis1 3" xfId="71"/>
    <cellStyle name="60% - Énfasis2" xfId="72"/>
    <cellStyle name="60% - Énfasis2 2" xfId="73"/>
    <cellStyle name="60% - Énfasis2 3" xfId="74"/>
    <cellStyle name="60% - Énfasis3" xfId="75"/>
    <cellStyle name="60% - Énfasis3 2" xfId="76"/>
    <cellStyle name="60% - Énfasis3 3" xfId="77"/>
    <cellStyle name="60% - Énfasis4" xfId="78"/>
    <cellStyle name="60% - Énfasis4 2" xfId="79"/>
    <cellStyle name="60% - Énfasis4 3" xfId="80"/>
    <cellStyle name="60% - Énfasis5" xfId="81"/>
    <cellStyle name="60% - Énfasis5 2" xfId="82"/>
    <cellStyle name="60% - Énfasis5 3" xfId="83"/>
    <cellStyle name="60% - Énfasis6" xfId="84"/>
    <cellStyle name="60% - Énfasis6 2" xfId="85"/>
    <cellStyle name="60% - Énfasis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uena" xfId="94"/>
    <cellStyle name="Buena 2" xfId="95"/>
    <cellStyle name="Buena 3" xfId="96"/>
    <cellStyle name="Calculation" xfId="97"/>
    <cellStyle name="Cálculo" xfId="98"/>
    <cellStyle name="Cálculo 2" xfId="99"/>
    <cellStyle name="Cálculo 3" xfId="100"/>
    <cellStyle name="Celda de comprobación" xfId="101"/>
    <cellStyle name="Celda de comprobación 2" xfId="102"/>
    <cellStyle name="Celda de comprobación 3" xfId="103"/>
    <cellStyle name="Celda vinculada" xfId="104"/>
    <cellStyle name="Celda vinculada 2" xfId="105"/>
    <cellStyle name="Celda vinculada 3" xfId="106"/>
    <cellStyle name="Check Cell" xfId="107"/>
    <cellStyle name="Comma 2" xfId="108"/>
    <cellStyle name="Comma 3" xfId="109"/>
    <cellStyle name="Comma_ACUEDUCTO DE  PADRE LAS CASAS" xfId="110"/>
    <cellStyle name="Encabezado 4" xfId="111"/>
    <cellStyle name="Encabezado 4 2" xfId="112"/>
    <cellStyle name="Encabezado 4 3" xfId="113"/>
    <cellStyle name="Énfasis1" xfId="114"/>
    <cellStyle name="Énfasis1 2" xfId="115"/>
    <cellStyle name="Énfasis1 3" xfId="116"/>
    <cellStyle name="Énfasis2" xfId="117"/>
    <cellStyle name="Énfasis2 2" xfId="118"/>
    <cellStyle name="Énfasis2 3" xfId="119"/>
    <cellStyle name="Énfasis3" xfId="120"/>
    <cellStyle name="Énfasis3 2" xfId="121"/>
    <cellStyle name="Énfasis3 3" xfId="122"/>
    <cellStyle name="Énfasis4" xfId="123"/>
    <cellStyle name="Énfasis4 2" xfId="124"/>
    <cellStyle name="Énfasis4 3" xfId="125"/>
    <cellStyle name="Énfasis5" xfId="126"/>
    <cellStyle name="Énfasis5 2" xfId="127"/>
    <cellStyle name="Énfasis5 3" xfId="128"/>
    <cellStyle name="Énfasis6" xfId="129"/>
    <cellStyle name="Énfasis6 2" xfId="130"/>
    <cellStyle name="Énfasis6 3" xfId="131"/>
    <cellStyle name="Entrada" xfId="132"/>
    <cellStyle name="Entrada 2" xfId="133"/>
    <cellStyle name="Entrada 3" xfId="134"/>
    <cellStyle name="Euro" xfId="135"/>
    <cellStyle name="Euro 2" xfId="136"/>
    <cellStyle name="Euro 3" xfId="137"/>
    <cellStyle name="Euro_Copia 2 de Copia de yrma  Pres. elab. Ac. Las Claras 12" xfId="138"/>
    <cellStyle name="Explanatory Text" xfId="139"/>
    <cellStyle name="F2" xfId="140"/>
    <cellStyle name="F3" xfId="141"/>
    <cellStyle name="F4" xfId="142"/>
    <cellStyle name="F5" xfId="143"/>
    <cellStyle name="F6" xfId="144"/>
    <cellStyle name="F7" xfId="145"/>
    <cellStyle name="F8" xfId="146"/>
    <cellStyle name="Good" xfId="147"/>
    <cellStyle name="Heading 1" xfId="148"/>
    <cellStyle name="Heading 2" xfId="149"/>
    <cellStyle name="Heading 3" xfId="150"/>
    <cellStyle name="Heading 4" xfId="151"/>
    <cellStyle name="Hyperlink" xfId="152"/>
    <cellStyle name="Followed Hyperlink" xfId="153"/>
    <cellStyle name="Incorrecto" xfId="154"/>
    <cellStyle name="Incorrecto 2" xfId="155"/>
    <cellStyle name="Incorrecto 3" xfId="156"/>
    <cellStyle name="Input" xfId="157"/>
    <cellStyle name="Linked Cell" xfId="158"/>
    <cellStyle name="Comma" xfId="159"/>
    <cellStyle name="Comma [0]" xfId="160"/>
    <cellStyle name="Millares 10" xfId="161"/>
    <cellStyle name="Millares 11" xfId="162"/>
    <cellStyle name="Millares 2" xfId="163"/>
    <cellStyle name="Millares 2 2" xfId="164"/>
    <cellStyle name="Millares 2 2 2" xfId="165"/>
    <cellStyle name="Millares 2 3" xfId="166"/>
    <cellStyle name="Millares 2 4" xfId="167"/>
    <cellStyle name="Millares 2_ANALISIS GENERALES DE MARIO Y JOEL este es el que se esta trabajando" xfId="168"/>
    <cellStyle name="Millares 3" xfId="169"/>
    <cellStyle name="Millares 3 2" xfId="170"/>
    <cellStyle name="Millares 3 3" xfId="171"/>
    <cellStyle name="Millares 3 4" xfId="172"/>
    <cellStyle name="Millares 3 5" xfId="173"/>
    <cellStyle name="Millares 3_161-10 AC. MULT NAJAYO ARRIBA 1ra Etapa" xfId="174"/>
    <cellStyle name="Millares 4" xfId="175"/>
    <cellStyle name="Millares 4 2" xfId="176"/>
    <cellStyle name="Millares 4 3" xfId="177"/>
    <cellStyle name="Millares 4 4" xfId="178"/>
    <cellStyle name="Millares 4_PRESUPUESTO REVISADO No. 1 26 - 12  al PRESUPUESTO 39-12 LINEA DESAGUE, EMISOR DE 24 PVC SDR-41 HACIA CAÑADA RECLAMACION" xfId="179"/>
    <cellStyle name="Millares 5" xfId="180"/>
    <cellStyle name="Millares 5 3" xfId="181"/>
    <cellStyle name="Millares 6" xfId="182"/>
    <cellStyle name="Millares 6 2" xfId="183"/>
    <cellStyle name="Millares 7" xfId="184"/>
    <cellStyle name="Millares 8" xfId="185"/>
    <cellStyle name="Millares 9" xfId="186"/>
    <cellStyle name="Millares 9 2" xfId="187"/>
    <cellStyle name="Millares_NUEVO FORMATO DE PRESUPUESTOS" xfId="188"/>
    <cellStyle name="Currency" xfId="189"/>
    <cellStyle name="Currency [0]" xfId="190"/>
    <cellStyle name="Moneda 2" xfId="191"/>
    <cellStyle name="Neutral" xfId="192"/>
    <cellStyle name="Neutral 2" xfId="193"/>
    <cellStyle name="No-definido" xfId="194"/>
    <cellStyle name="Normal - Style1" xfId="195"/>
    <cellStyle name="Normal 10" xfId="196"/>
    <cellStyle name="Normal 10 2" xfId="197"/>
    <cellStyle name="Normal 11" xfId="198"/>
    <cellStyle name="Normal 13 2" xfId="199"/>
    <cellStyle name="Normal 18" xfId="200"/>
    <cellStyle name="Normal 2" xfId="201"/>
    <cellStyle name="Normal 2 2" xfId="202"/>
    <cellStyle name="Normal 2 2 2" xfId="203"/>
    <cellStyle name="Normal 2 2_CONSTRUCCION DESAGUE DE LA PLANTA DE TRATAMIENTO DE SAN PEDRO DE MACORIS" xfId="204"/>
    <cellStyle name="Normal 2 3" xfId="205"/>
    <cellStyle name="Normal 2 3 2" xfId="206"/>
    <cellStyle name="Normal 2 4" xfId="207"/>
    <cellStyle name="Normal 2_07-09 presupu..." xfId="208"/>
    <cellStyle name="Normal 20" xfId="209"/>
    <cellStyle name="Normal 3" xfId="210"/>
    <cellStyle name="Normal 3 2" xfId="211"/>
    <cellStyle name="Normal 3 3" xfId="212"/>
    <cellStyle name="Normal 31" xfId="213"/>
    <cellStyle name="Normal 4" xfId="214"/>
    <cellStyle name="Normal 4 2" xfId="215"/>
    <cellStyle name="Normal 5" xfId="216"/>
    <cellStyle name="Normal 5 2" xfId="217"/>
    <cellStyle name="Normal 5_Copia 2 de Copia de yrma  Pres. elab. Ac. Las Claras 12" xfId="218"/>
    <cellStyle name="Normal 6" xfId="219"/>
    <cellStyle name="Normal 6 2" xfId="220"/>
    <cellStyle name="Normal 7" xfId="221"/>
    <cellStyle name="Normal 8" xfId="222"/>
    <cellStyle name="Normal 85" xfId="223"/>
    <cellStyle name="Normal 9" xfId="224"/>
    <cellStyle name="Notas" xfId="225"/>
    <cellStyle name="Notas 2" xfId="226"/>
    <cellStyle name="Notas 3" xfId="227"/>
    <cellStyle name="Note" xfId="228"/>
    <cellStyle name="Output" xfId="229"/>
    <cellStyle name="Percent 2" xfId="230"/>
    <cellStyle name="Percent" xfId="231"/>
    <cellStyle name="Porcentaje 2" xfId="232"/>
    <cellStyle name="Porcentual 2" xfId="233"/>
    <cellStyle name="Porcentual 2 2" xfId="234"/>
    <cellStyle name="Porcentual 3" xfId="235"/>
    <cellStyle name="Porcentual 4" xfId="236"/>
    <cellStyle name="Porcentual 5" xfId="237"/>
    <cellStyle name="Salida" xfId="238"/>
    <cellStyle name="Salida 2" xfId="239"/>
    <cellStyle name="Salida 3" xfId="240"/>
    <cellStyle name="Texto de advertencia" xfId="241"/>
    <cellStyle name="Texto de advertencia 2" xfId="242"/>
    <cellStyle name="Texto de advertencia 3" xfId="243"/>
    <cellStyle name="Texto explicativo" xfId="244"/>
    <cellStyle name="Texto explicativo 2" xfId="245"/>
    <cellStyle name="Texto explicativo 3" xfId="246"/>
    <cellStyle name="Title" xfId="247"/>
    <cellStyle name="Título" xfId="248"/>
    <cellStyle name="Título 1" xfId="249"/>
    <cellStyle name="Título 1 2" xfId="250"/>
    <cellStyle name="Título 2" xfId="251"/>
    <cellStyle name="Título 2 2" xfId="252"/>
    <cellStyle name="Título 2 3" xfId="253"/>
    <cellStyle name="Título 3" xfId="254"/>
    <cellStyle name="Título 3 2" xfId="255"/>
    <cellStyle name="Título 3 3" xfId="256"/>
    <cellStyle name="Título 4" xfId="257"/>
    <cellStyle name="Título 5" xfId="258"/>
    <cellStyle name="Total" xfId="259"/>
    <cellStyle name="Total 2" xfId="260"/>
    <cellStyle name="Warning Text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1304925</xdr:colOff>
      <xdr:row>7</xdr:row>
      <xdr:rowOff>0</xdr:rowOff>
    </xdr:from>
    <xdr:ext cx="104775" cy="323850"/>
    <xdr:sp fLocksText="0">
      <xdr:nvSpPr>
        <xdr:cNvPr id="1" name="Text Box 8"/>
        <xdr:cNvSpPr txBox="1">
          <a:spLocks noChangeArrowheads="1"/>
        </xdr:cNvSpPr>
      </xdr:nvSpPr>
      <xdr:spPr>
        <a:xfrm>
          <a:off x="1933575" y="116205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</xdr:row>
      <xdr:rowOff>0</xdr:rowOff>
    </xdr:from>
    <xdr:ext cx="104775" cy="323850"/>
    <xdr:sp fLocksText="0">
      <xdr:nvSpPr>
        <xdr:cNvPr id="2" name="Text Box 9"/>
        <xdr:cNvSpPr txBox="1">
          <a:spLocks noChangeArrowheads="1"/>
        </xdr:cNvSpPr>
      </xdr:nvSpPr>
      <xdr:spPr>
        <a:xfrm>
          <a:off x="1933575" y="116205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7</xdr:row>
      <xdr:rowOff>0</xdr:rowOff>
    </xdr:from>
    <xdr:ext cx="95250" cy="161925"/>
    <xdr:sp fLocksText="0">
      <xdr:nvSpPr>
        <xdr:cNvPr id="3" name="Text Box 15"/>
        <xdr:cNvSpPr txBox="1">
          <a:spLocks noChangeArrowheads="1"/>
        </xdr:cNvSpPr>
      </xdr:nvSpPr>
      <xdr:spPr>
        <a:xfrm>
          <a:off x="1914525" y="11620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7</xdr:row>
      <xdr:rowOff>0</xdr:rowOff>
    </xdr:from>
    <xdr:ext cx="95250" cy="161925"/>
    <xdr:sp fLocksText="0">
      <xdr:nvSpPr>
        <xdr:cNvPr id="4" name="Text Box 15"/>
        <xdr:cNvSpPr txBox="1">
          <a:spLocks noChangeArrowheads="1"/>
        </xdr:cNvSpPr>
      </xdr:nvSpPr>
      <xdr:spPr>
        <a:xfrm>
          <a:off x="1914525" y="11620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</xdr:row>
      <xdr:rowOff>0</xdr:rowOff>
    </xdr:from>
    <xdr:ext cx="104775" cy="161925"/>
    <xdr:sp fLocksText="0">
      <xdr:nvSpPr>
        <xdr:cNvPr id="5" name="Text Box 9"/>
        <xdr:cNvSpPr txBox="1">
          <a:spLocks noChangeArrowheads="1"/>
        </xdr:cNvSpPr>
      </xdr:nvSpPr>
      <xdr:spPr>
        <a:xfrm>
          <a:off x="1933575" y="11620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</xdr:row>
      <xdr:rowOff>0</xdr:rowOff>
    </xdr:from>
    <xdr:ext cx="104775" cy="323850"/>
    <xdr:sp fLocksText="0">
      <xdr:nvSpPr>
        <xdr:cNvPr id="6" name="Text Box 8"/>
        <xdr:cNvSpPr txBox="1">
          <a:spLocks noChangeArrowheads="1"/>
        </xdr:cNvSpPr>
      </xdr:nvSpPr>
      <xdr:spPr>
        <a:xfrm>
          <a:off x="1933575" y="116205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</xdr:row>
      <xdr:rowOff>0</xdr:rowOff>
    </xdr:from>
    <xdr:ext cx="104775" cy="323850"/>
    <xdr:sp fLocksText="0">
      <xdr:nvSpPr>
        <xdr:cNvPr id="7" name="Text Box 9"/>
        <xdr:cNvSpPr txBox="1">
          <a:spLocks noChangeArrowheads="1"/>
        </xdr:cNvSpPr>
      </xdr:nvSpPr>
      <xdr:spPr>
        <a:xfrm>
          <a:off x="1933575" y="116205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</xdr:row>
      <xdr:rowOff>0</xdr:rowOff>
    </xdr:from>
    <xdr:ext cx="104775" cy="323850"/>
    <xdr:sp fLocksText="0">
      <xdr:nvSpPr>
        <xdr:cNvPr id="8" name="Text Box 8"/>
        <xdr:cNvSpPr txBox="1">
          <a:spLocks noChangeArrowheads="1"/>
        </xdr:cNvSpPr>
      </xdr:nvSpPr>
      <xdr:spPr>
        <a:xfrm>
          <a:off x="1933575" y="116205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</xdr:row>
      <xdr:rowOff>0</xdr:rowOff>
    </xdr:from>
    <xdr:ext cx="104775" cy="323850"/>
    <xdr:sp fLocksText="0">
      <xdr:nvSpPr>
        <xdr:cNvPr id="9" name="Text Box 9"/>
        <xdr:cNvSpPr txBox="1">
          <a:spLocks noChangeArrowheads="1"/>
        </xdr:cNvSpPr>
      </xdr:nvSpPr>
      <xdr:spPr>
        <a:xfrm>
          <a:off x="1933575" y="116205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</xdr:row>
      <xdr:rowOff>0</xdr:rowOff>
    </xdr:from>
    <xdr:ext cx="104775" cy="276225"/>
    <xdr:sp fLocksText="0">
      <xdr:nvSpPr>
        <xdr:cNvPr id="10" name="Text Box 8"/>
        <xdr:cNvSpPr txBox="1">
          <a:spLocks noChangeArrowheads="1"/>
        </xdr:cNvSpPr>
      </xdr:nvSpPr>
      <xdr:spPr>
        <a:xfrm>
          <a:off x="1933575" y="11620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</xdr:row>
      <xdr:rowOff>0</xdr:rowOff>
    </xdr:from>
    <xdr:ext cx="104775" cy="276225"/>
    <xdr:sp fLocksText="0">
      <xdr:nvSpPr>
        <xdr:cNvPr id="11" name="Text Box 9"/>
        <xdr:cNvSpPr txBox="1">
          <a:spLocks noChangeArrowheads="1"/>
        </xdr:cNvSpPr>
      </xdr:nvSpPr>
      <xdr:spPr>
        <a:xfrm>
          <a:off x="1933575" y="11620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114</xdr:row>
      <xdr:rowOff>0</xdr:rowOff>
    </xdr:from>
    <xdr:ext cx="95250" cy="200025"/>
    <xdr:sp fLocksText="0">
      <xdr:nvSpPr>
        <xdr:cNvPr id="12" name="Text Box 15"/>
        <xdr:cNvSpPr txBox="1">
          <a:spLocks noChangeArrowheads="1"/>
        </xdr:cNvSpPr>
      </xdr:nvSpPr>
      <xdr:spPr>
        <a:xfrm>
          <a:off x="1914525" y="2363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fLocksText="0">
      <xdr:nvSpPr>
        <xdr:cNvPr id="13" name="Text Box 15"/>
        <xdr:cNvSpPr txBox="1">
          <a:spLocks noChangeArrowheads="1"/>
        </xdr:cNvSpPr>
      </xdr:nvSpPr>
      <xdr:spPr>
        <a:xfrm>
          <a:off x="1914525" y="236315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114</xdr:row>
      <xdr:rowOff>0</xdr:rowOff>
    </xdr:from>
    <xdr:ext cx="104775" cy="161925"/>
    <xdr:sp fLocksText="0">
      <xdr:nvSpPr>
        <xdr:cNvPr id="14" name="Text Box 9"/>
        <xdr:cNvSpPr txBox="1">
          <a:spLocks noChangeArrowheads="1"/>
        </xdr:cNvSpPr>
      </xdr:nvSpPr>
      <xdr:spPr>
        <a:xfrm>
          <a:off x="1933575" y="236315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115</xdr:row>
      <xdr:rowOff>0</xdr:rowOff>
    </xdr:from>
    <xdr:ext cx="9525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1914525" y="237934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115</xdr:row>
      <xdr:rowOff>0</xdr:rowOff>
    </xdr:from>
    <xdr:ext cx="95250" cy="161925"/>
    <xdr:sp fLocksText="0">
      <xdr:nvSpPr>
        <xdr:cNvPr id="16" name="Text Box 15"/>
        <xdr:cNvSpPr txBox="1">
          <a:spLocks noChangeArrowheads="1"/>
        </xdr:cNvSpPr>
      </xdr:nvSpPr>
      <xdr:spPr>
        <a:xfrm>
          <a:off x="1914525" y="237934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136</xdr:row>
      <xdr:rowOff>0</xdr:rowOff>
    </xdr:from>
    <xdr:ext cx="95250" cy="200025"/>
    <xdr:sp fLocksText="0">
      <xdr:nvSpPr>
        <xdr:cNvPr id="17" name="Text Box 15"/>
        <xdr:cNvSpPr txBox="1">
          <a:spLocks noChangeArrowheads="1"/>
        </xdr:cNvSpPr>
      </xdr:nvSpPr>
      <xdr:spPr>
        <a:xfrm>
          <a:off x="1914525" y="27384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136</xdr:row>
      <xdr:rowOff>0</xdr:rowOff>
    </xdr:from>
    <xdr:ext cx="95250" cy="161925"/>
    <xdr:sp fLocksText="0">
      <xdr:nvSpPr>
        <xdr:cNvPr id="18" name="Text Box 15"/>
        <xdr:cNvSpPr txBox="1">
          <a:spLocks noChangeArrowheads="1"/>
        </xdr:cNvSpPr>
      </xdr:nvSpPr>
      <xdr:spPr>
        <a:xfrm>
          <a:off x="1914525" y="273843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1409700</xdr:colOff>
      <xdr:row>114</xdr:row>
      <xdr:rowOff>0</xdr:rowOff>
    </xdr:from>
    <xdr:ext cx="1676400" cy="47625"/>
    <xdr:sp fLocksText="0">
      <xdr:nvSpPr>
        <xdr:cNvPr id="19" name="Text Box 8"/>
        <xdr:cNvSpPr txBox="1">
          <a:spLocks noChangeArrowheads="1"/>
        </xdr:cNvSpPr>
      </xdr:nvSpPr>
      <xdr:spPr>
        <a:xfrm flipH="1" flipV="1">
          <a:off x="2038350" y="23631525"/>
          <a:ext cx="16764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114</xdr:row>
      <xdr:rowOff>0</xdr:rowOff>
    </xdr:from>
    <xdr:ext cx="104775" cy="161925"/>
    <xdr:sp fLocksText="0">
      <xdr:nvSpPr>
        <xdr:cNvPr id="20" name="Text Box 9"/>
        <xdr:cNvSpPr txBox="1">
          <a:spLocks noChangeArrowheads="1"/>
        </xdr:cNvSpPr>
      </xdr:nvSpPr>
      <xdr:spPr>
        <a:xfrm>
          <a:off x="1933575" y="236315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</xdr:row>
      <xdr:rowOff>0</xdr:rowOff>
    </xdr:from>
    <xdr:ext cx="104775" cy="371475"/>
    <xdr:sp fLocksText="0">
      <xdr:nvSpPr>
        <xdr:cNvPr id="21" name="Text Box 8"/>
        <xdr:cNvSpPr txBox="1">
          <a:spLocks noChangeArrowheads="1"/>
        </xdr:cNvSpPr>
      </xdr:nvSpPr>
      <xdr:spPr>
        <a:xfrm>
          <a:off x="1933575" y="116205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</xdr:row>
      <xdr:rowOff>0</xdr:rowOff>
    </xdr:from>
    <xdr:ext cx="104775" cy="371475"/>
    <xdr:sp fLocksText="0">
      <xdr:nvSpPr>
        <xdr:cNvPr id="22" name="Text Box 9"/>
        <xdr:cNvSpPr txBox="1">
          <a:spLocks noChangeArrowheads="1"/>
        </xdr:cNvSpPr>
      </xdr:nvSpPr>
      <xdr:spPr>
        <a:xfrm>
          <a:off x="1933575" y="116205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</xdr:row>
      <xdr:rowOff>0</xdr:rowOff>
    </xdr:from>
    <xdr:ext cx="104775" cy="323850"/>
    <xdr:sp fLocksText="0">
      <xdr:nvSpPr>
        <xdr:cNvPr id="23" name="Text Box 8"/>
        <xdr:cNvSpPr txBox="1">
          <a:spLocks noChangeArrowheads="1"/>
        </xdr:cNvSpPr>
      </xdr:nvSpPr>
      <xdr:spPr>
        <a:xfrm>
          <a:off x="1933575" y="13239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</xdr:row>
      <xdr:rowOff>0</xdr:rowOff>
    </xdr:from>
    <xdr:ext cx="104775" cy="323850"/>
    <xdr:sp fLocksText="0">
      <xdr:nvSpPr>
        <xdr:cNvPr id="24" name="Text Box 9"/>
        <xdr:cNvSpPr txBox="1">
          <a:spLocks noChangeArrowheads="1"/>
        </xdr:cNvSpPr>
      </xdr:nvSpPr>
      <xdr:spPr>
        <a:xfrm>
          <a:off x="1933575" y="13239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</xdr:row>
      <xdr:rowOff>0</xdr:rowOff>
    </xdr:from>
    <xdr:ext cx="104775" cy="323850"/>
    <xdr:sp fLocksText="0">
      <xdr:nvSpPr>
        <xdr:cNvPr id="25" name="Text Box 8"/>
        <xdr:cNvSpPr txBox="1">
          <a:spLocks noChangeArrowheads="1"/>
        </xdr:cNvSpPr>
      </xdr:nvSpPr>
      <xdr:spPr>
        <a:xfrm>
          <a:off x="1933575" y="13239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</xdr:row>
      <xdr:rowOff>0</xdr:rowOff>
    </xdr:from>
    <xdr:ext cx="104775" cy="323850"/>
    <xdr:sp fLocksText="0">
      <xdr:nvSpPr>
        <xdr:cNvPr id="26" name="Text Box 9"/>
        <xdr:cNvSpPr txBox="1">
          <a:spLocks noChangeArrowheads="1"/>
        </xdr:cNvSpPr>
      </xdr:nvSpPr>
      <xdr:spPr>
        <a:xfrm>
          <a:off x="1933575" y="13239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</xdr:row>
      <xdr:rowOff>0</xdr:rowOff>
    </xdr:from>
    <xdr:ext cx="104775" cy="323850"/>
    <xdr:sp fLocksText="0">
      <xdr:nvSpPr>
        <xdr:cNvPr id="27" name="Text Box 8"/>
        <xdr:cNvSpPr txBox="1">
          <a:spLocks noChangeArrowheads="1"/>
        </xdr:cNvSpPr>
      </xdr:nvSpPr>
      <xdr:spPr>
        <a:xfrm>
          <a:off x="1933575" y="13239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</xdr:row>
      <xdr:rowOff>0</xdr:rowOff>
    </xdr:from>
    <xdr:ext cx="104775" cy="323850"/>
    <xdr:sp fLocksText="0">
      <xdr:nvSpPr>
        <xdr:cNvPr id="28" name="Text Box 9"/>
        <xdr:cNvSpPr txBox="1">
          <a:spLocks noChangeArrowheads="1"/>
        </xdr:cNvSpPr>
      </xdr:nvSpPr>
      <xdr:spPr>
        <a:xfrm>
          <a:off x="1933575" y="13239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</xdr:row>
      <xdr:rowOff>0</xdr:rowOff>
    </xdr:from>
    <xdr:ext cx="104775" cy="276225"/>
    <xdr:sp fLocksText="0">
      <xdr:nvSpPr>
        <xdr:cNvPr id="29" name="Text Box 8"/>
        <xdr:cNvSpPr txBox="1">
          <a:spLocks noChangeArrowheads="1"/>
        </xdr:cNvSpPr>
      </xdr:nvSpPr>
      <xdr:spPr>
        <a:xfrm>
          <a:off x="1933575" y="1323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</xdr:row>
      <xdr:rowOff>0</xdr:rowOff>
    </xdr:from>
    <xdr:ext cx="104775" cy="276225"/>
    <xdr:sp fLocksText="0">
      <xdr:nvSpPr>
        <xdr:cNvPr id="30" name="Text Box 9"/>
        <xdr:cNvSpPr txBox="1">
          <a:spLocks noChangeArrowheads="1"/>
        </xdr:cNvSpPr>
      </xdr:nvSpPr>
      <xdr:spPr>
        <a:xfrm>
          <a:off x="1933575" y="1323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</xdr:row>
      <xdr:rowOff>0</xdr:rowOff>
    </xdr:from>
    <xdr:ext cx="104775" cy="371475"/>
    <xdr:sp fLocksText="0">
      <xdr:nvSpPr>
        <xdr:cNvPr id="31" name="Text Box 8"/>
        <xdr:cNvSpPr txBox="1">
          <a:spLocks noChangeArrowheads="1"/>
        </xdr:cNvSpPr>
      </xdr:nvSpPr>
      <xdr:spPr>
        <a:xfrm>
          <a:off x="1933575" y="1323975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</xdr:row>
      <xdr:rowOff>0</xdr:rowOff>
    </xdr:from>
    <xdr:ext cx="104775" cy="371475"/>
    <xdr:sp fLocksText="0">
      <xdr:nvSpPr>
        <xdr:cNvPr id="32" name="Text Box 9"/>
        <xdr:cNvSpPr txBox="1">
          <a:spLocks noChangeArrowheads="1"/>
        </xdr:cNvSpPr>
      </xdr:nvSpPr>
      <xdr:spPr>
        <a:xfrm>
          <a:off x="1933575" y="1323975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115</xdr:row>
      <xdr:rowOff>0</xdr:rowOff>
    </xdr:from>
    <xdr:ext cx="95250" cy="200025"/>
    <xdr:sp fLocksText="0">
      <xdr:nvSpPr>
        <xdr:cNvPr id="33" name="Text Box 15"/>
        <xdr:cNvSpPr txBox="1">
          <a:spLocks noChangeArrowheads="1"/>
        </xdr:cNvSpPr>
      </xdr:nvSpPr>
      <xdr:spPr>
        <a:xfrm>
          <a:off x="1914525" y="237934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115</xdr:row>
      <xdr:rowOff>0</xdr:rowOff>
    </xdr:from>
    <xdr:ext cx="95250" cy="161925"/>
    <xdr:sp fLocksText="0">
      <xdr:nvSpPr>
        <xdr:cNvPr id="34" name="Text Box 15"/>
        <xdr:cNvSpPr txBox="1">
          <a:spLocks noChangeArrowheads="1"/>
        </xdr:cNvSpPr>
      </xdr:nvSpPr>
      <xdr:spPr>
        <a:xfrm>
          <a:off x="1914525" y="237934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112</xdr:row>
      <xdr:rowOff>0</xdr:rowOff>
    </xdr:from>
    <xdr:ext cx="95250" cy="161925"/>
    <xdr:sp fLocksText="0">
      <xdr:nvSpPr>
        <xdr:cNvPr id="35" name="Text Box 15"/>
        <xdr:cNvSpPr txBox="1">
          <a:spLocks noChangeArrowheads="1"/>
        </xdr:cNvSpPr>
      </xdr:nvSpPr>
      <xdr:spPr>
        <a:xfrm>
          <a:off x="1914525" y="233076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BERT_PEAD_21abr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%20PUCMM\BASE%20DATOS%20PARA%20ANALISIS\BASE%20DATOS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Mis%20Documentos\Mis%20archivos%20recibidos\VillaVinicioCastillo(1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Escuelas%20Publicas\Escuelas%20Armenteros%20Tony%20Hernandez\LOLIN%20NAVE%20PTA%20CAN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MIS%20DOCUMENTOS\PROYECTO%20TERMINACION%20SOFTBALL%20COJPD\PRESUPUESTO%20MODIFICADO\PRESUPUESTO_FEDOSA_14NOV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.mateo\Documents\carpeta%20de%20maria.morales\2011\VARIOS%20NO%20TERMINADOS\ESTIMADO%20COSTOS%20RELLENO%20Y%20TOLAS%20FONDO%20TANQUE%20PEDERNA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BASE%20DATOS%20PARA%20ANALISIS\BASE%20DATOS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Garibaldy%20Bautista%20(actualizaciones)\analisis%20el%20pino%20junumuc&#2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analisis%20seopc\Copia%20de%20Analisis%20PARA%20PRESUPUESTO%20OBRAS%20PUBLICA%20df%20enero%20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ADDENDAS%20ABRIL%202004\143-04%20%20ADDENDA%20NO.%201%20AC.%20%20EL%20LIM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Resort%20Bahia%20Estela%20Caribe\My%20Documents\Brian's%20Documents\RESIDENCIAL%20APARTAMENTOS\ROMANA%20DEL%20OESTE\Plaza%20Columbus\WINPROJ\Cespedes\Fiesta\Fiesta%20Area%20de%20Espectacul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3">
        <row r="212">
          <cell r="H212">
            <v>2563.429546981596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lisis PARA MODIF. 29 04"/>
      <sheetName val="Pres costos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34.42622950819673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6"/>
  <sheetViews>
    <sheetView showZeros="0" tabSelected="1" view="pageBreakPreview" zoomScaleSheetLayoutView="100" workbookViewId="0" topLeftCell="A1">
      <selection activeCell="B4" sqref="B4"/>
    </sheetView>
  </sheetViews>
  <sheetFormatPr defaultColWidth="11.421875" defaultRowHeight="12.75"/>
  <cols>
    <col min="1" max="1" width="9.421875" style="2" customWidth="1"/>
    <col min="2" max="2" width="56.421875" style="2" customWidth="1"/>
    <col min="3" max="3" width="10.8515625" style="47" customWidth="1"/>
    <col min="4" max="4" width="6.7109375" style="22" customWidth="1"/>
    <col min="5" max="5" width="13.57421875" style="47" customWidth="1"/>
    <col min="6" max="6" width="13.8515625" style="39" customWidth="1"/>
    <col min="7" max="7" width="15.140625" style="4" customWidth="1"/>
    <col min="8" max="8" width="19.57421875" style="4" customWidth="1"/>
    <col min="9" max="9" width="11.7109375" style="4" bestFit="1" customWidth="1"/>
    <col min="10" max="10" width="12.7109375" style="4" bestFit="1" customWidth="1"/>
    <col min="11" max="16384" width="11.421875" style="4" customWidth="1"/>
  </cols>
  <sheetData>
    <row r="1" spans="1:6" s="3" customFormat="1" ht="12.75">
      <c r="A1" s="155"/>
      <c r="B1" s="155"/>
      <c r="C1" s="155"/>
      <c r="D1" s="155"/>
      <c r="E1" s="155"/>
      <c r="F1" s="155"/>
    </row>
    <row r="2" spans="1:6" s="3" customFormat="1" ht="12.75">
      <c r="A2" s="30"/>
      <c r="B2" s="30"/>
      <c r="C2" s="43"/>
      <c r="D2" s="30"/>
      <c r="E2" s="37"/>
      <c r="F2" s="37"/>
    </row>
    <row r="3" spans="1:6" s="3" customFormat="1" ht="12.75">
      <c r="A3" s="156"/>
      <c r="B3" s="156"/>
      <c r="C3" s="156"/>
      <c r="D3" s="156"/>
      <c r="E3" s="156"/>
      <c r="F3" s="156"/>
    </row>
    <row r="4" spans="1:6" s="3" customFormat="1" ht="13.5" customHeight="1">
      <c r="A4" s="31" t="s">
        <v>33</v>
      </c>
      <c r="B4" s="35" t="s">
        <v>99</v>
      </c>
      <c r="C4" s="38"/>
      <c r="D4" s="32"/>
      <c r="E4" s="38"/>
      <c r="F4" s="38"/>
    </row>
    <row r="5" spans="1:6" s="3" customFormat="1" ht="15">
      <c r="A5" s="31" t="s">
        <v>37</v>
      </c>
      <c r="B5" s="33" t="s">
        <v>32</v>
      </c>
      <c r="C5" s="44"/>
      <c r="D5" s="34"/>
      <c r="E5" s="44" t="s">
        <v>31</v>
      </c>
      <c r="F5" s="34" t="s">
        <v>20</v>
      </c>
    </row>
    <row r="6" spans="1:6" s="3" customFormat="1" ht="11.25" customHeight="1">
      <c r="A6" s="117"/>
      <c r="B6" s="92"/>
      <c r="C6" s="118"/>
      <c r="D6" s="118"/>
      <c r="E6" s="118"/>
      <c r="F6" s="119"/>
    </row>
    <row r="7" spans="1:6" s="71" customFormat="1" ht="13.5" customHeight="1">
      <c r="A7" s="84" t="s">
        <v>30</v>
      </c>
      <c r="B7" s="84" t="s">
        <v>8</v>
      </c>
      <c r="C7" s="84" t="s">
        <v>9</v>
      </c>
      <c r="D7" s="84" t="s">
        <v>5</v>
      </c>
      <c r="E7" s="84" t="s">
        <v>0</v>
      </c>
      <c r="F7" s="85" t="s">
        <v>11</v>
      </c>
    </row>
    <row r="8" spans="1:7" ht="12.75">
      <c r="A8" s="124"/>
      <c r="B8" s="125"/>
      <c r="C8" s="126"/>
      <c r="D8" s="127"/>
      <c r="E8" s="128"/>
      <c r="F8" s="129"/>
      <c r="G8" s="36"/>
    </row>
    <row r="9" spans="1:7" ht="25.5">
      <c r="A9" s="25" t="s">
        <v>1</v>
      </c>
      <c r="B9" s="5" t="s">
        <v>38</v>
      </c>
      <c r="C9" s="41"/>
      <c r="D9" s="14"/>
      <c r="E9" s="41"/>
      <c r="F9" s="57">
        <f aca="true" t="shared" si="0" ref="F9:F74">+ROUND(E9*C9,2)</f>
        <v>0</v>
      </c>
      <c r="G9" s="36"/>
    </row>
    <row r="10" spans="1:7" ht="8.25" customHeight="1">
      <c r="A10" s="26"/>
      <c r="B10" s="18"/>
      <c r="C10" s="41"/>
      <c r="D10" s="14"/>
      <c r="E10" s="41"/>
      <c r="F10" s="57">
        <f t="shared" si="0"/>
        <v>0</v>
      </c>
      <c r="G10" s="36"/>
    </row>
    <row r="11" spans="1:7" ht="12.75">
      <c r="A11" s="27">
        <v>1</v>
      </c>
      <c r="B11" s="8" t="s">
        <v>24</v>
      </c>
      <c r="C11" s="42">
        <v>5196.42</v>
      </c>
      <c r="D11" s="7" t="s">
        <v>23</v>
      </c>
      <c r="E11" s="42"/>
      <c r="F11" s="57">
        <f t="shared" si="0"/>
        <v>0</v>
      </c>
      <c r="G11" s="36"/>
    </row>
    <row r="12" spans="1:7" ht="7.5" customHeight="1">
      <c r="A12" s="26"/>
      <c r="B12" s="18"/>
      <c r="C12" s="41"/>
      <c r="D12" s="14"/>
      <c r="E12" s="41"/>
      <c r="F12" s="57">
        <f t="shared" si="0"/>
        <v>0</v>
      </c>
      <c r="G12" s="36"/>
    </row>
    <row r="13" spans="1:7" ht="12.75">
      <c r="A13" s="28">
        <v>2</v>
      </c>
      <c r="B13" s="16" t="s">
        <v>21</v>
      </c>
      <c r="C13" s="42"/>
      <c r="D13" s="15"/>
      <c r="E13" s="42"/>
      <c r="F13" s="57">
        <f t="shared" si="0"/>
        <v>0</v>
      </c>
      <c r="G13" s="36"/>
    </row>
    <row r="14" spans="1:7" ht="12.75">
      <c r="A14" s="26">
        <v>2.1</v>
      </c>
      <c r="B14" s="8" t="s">
        <v>70</v>
      </c>
      <c r="C14" s="42">
        <v>3474.78</v>
      </c>
      <c r="D14" s="15" t="s">
        <v>2</v>
      </c>
      <c r="E14" s="42"/>
      <c r="F14" s="57">
        <f t="shared" si="0"/>
        <v>0</v>
      </c>
      <c r="G14" s="36"/>
    </row>
    <row r="15" spans="1:7" ht="12.75">
      <c r="A15" s="26">
        <v>2.2</v>
      </c>
      <c r="B15" s="8" t="s">
        <v>22</v>
      </c>
      <c r="C15" s="42">
        <v>317.31</v>
      </c>
      <c r="D15" s="15" t="s">
        <v>2</v>
      </c>
      <c r="E15" s="42"/>
      <c r="F15" s="57">
        <f t="shared" si="0"/>
        <v>0</v>
      </c>
      <c r="G15" s="36"/>
    </row>
    <row r="16" spans="1:7" ht="38.25">
      <c r="A16" s="26">
        <v>2.3</v>
      </c>
      <c r="B16" s="10" t="s">
        <v>106</v>
      </c>
      <c r="C16" s="42">
        <f>+C17*0.1*1.2</f>
        <v>356.022</v>
      </c>
      <c r="D16" s="15" t="s">
        <v>2</v>
      </c>
      <c r="E16" s="42"/>
      <c r="F16" s="57"/>
      <c r="G16" s="36"/>
    </row>
    <row r="17" spans="1:7" ht="25.5">
      <c r="A17" s="26">
        <v>2.4</v>
      </c>
      <c r="B17" s="10" t="s">
        <v>71</v>
      </c>
      <c r="C17" s="42">
        <v>2966.85</v>
      </c>
      <c r="D17" s="15" t="s">
        <v>2</v>
      </c>
      <c r="E17" s="42"/>
      <c r="F17" s="57">
        <f t="shared" si="0"/>
        <v>0</v>
      </c>
      <c r="G17" s="36"/>
    </row>
    <row r="18" spans="1:7" ht="12.75">
      <c r="A18" s="26">
        <v>2.5</v>
      </c>
      <c r="B18" s="8" t="s">
        <v>72</v>
      </c>
      <c r="C18" s="42">
        <f>609.52+C16</f>
        <v>965.5419999999999</v>
      </c>
      <c r="D18" s="15" t="s">
        <v>2</v>
      </c>
      <c r="E18" s="42"/>
      <c r="F18" s="57">
        <f t="shared" si="0"/>
        <v>0</v>
      </c>
      <c r="G18" s="36"/>
    </row>
    <row r="19" spans="1:7" ht="12.75">
      <c r="A19" s="26"/>
      <c r="B19" s="17"/>
      <c r="C19" s="42"/>
      <c r="D19" s="15"/>
      <c r="E19" s="42"/>
      <c r="F19" s="57">
        <f t="shared" si="0"/>
        <v>0</v>
      </c>
      <c r="G19" s="36"/>
    </row>
    <row r="20" spans="1:7" ht="12.75">
      <c r="A20" s="29">
        <v>3</v>
      </c>
      <c r="B20" s="18" t="s">
        <v>26</v>
      </c>
      <c r="C20" s="42"/>
      <c r="D20" s="15"/>
      <c r="E20" s="42"/>
      <c r="F20" s="57">
        <f t="shared" si="0"/>
        <v>0</v>
      </c>
      <c r="G20" s="36"/>
    </row>
    <row r="21" spans="1:7" ht="12.75">
      <c r="A21" s="26">
        <v>3.1</v>
      </c>
      <c r="B21" s="8" t="s">
        <v>39</v>
      </c>
      <c r="C21" s="42">
        <v>568.95</v>
      </c>
      <c r="D21" s="7" t="s">
        <v>23</v>
      </c>
      <c r="E21" s="42"/>
      <c r="F21" s="57">
        <f t="shared" si="0"/>
        <v>0</v>
      </c>
      <c r="G21" s="36"/>
    </row>
    <row r="22" spans="1:7" ht="12.75">
      <c r="A22" s="26">
        <v>3.2</v>
      </c>
      <c r="B22" s="8" t="s">
        <v>40</v>
      </c>
      <c r="C22" s="42">
        <v>890.57</v>
      </c>
      <c r="D22" s="7" t="s">
        <v>23</v>
      </c>
      <c r="E22" s="42"/>
      <c r="F22" s="57">
        <f t="shared" si="0"/>
        <v>0</v>
      </c>
      <c r="G22" s="36"/>
    </row>
    <row r="23" spans="1:7" ht="12.75">
      <c r="A23" s="26">
        <v>3.3</v>
      </c>
      <c r="B23" s="8" t="s">
        <v>41</v>
      </c>
      <c r="C23" s="42">
        <v>3846.35</v>
      </c>
      <c r="D23" s="7" t="s">
        <v>23</v>
      </c>
      <c r="E23" s="42"/>
      <c r="F23" s="57">
        <f t="shared" si="0"/>
        <v>0</v>
      </c>
      <c r="G23" s="36"/>
    </row>
    <row r="24" spans="1:7" ht="12.75">
      <c r="A24" s="26"/>
      <c r="B24" s="8"/>
      <c r="C24" s="42"/>
      <c r="D24" s="7"/>
      <c r="E24" s="42"/>
      <c r="F24" s="57">
        <f t="shared" si="0"/>
        <v>0</v>
      </c>
      <c r="G24" s="36"/>
    </row>
    <row r="25" spans="1:7" ht="12.75">
      <c r="A25" s="29">
        <v>4</v>
      </c>
      <c r="B25" s="18" t="s">
        <v>27</v>
      </c>
      <c r="C25" s="42"/>
      <c r="D25" s="7"/>
      <c r="E25" s="42"/>
      <c r="F25" s="57">
        <f t="shared" si="0"/>
        <v>0</v>
      </c>
      <c r="G25" s="36"/>
    </row>
    <row r="26" spans="1:7" ht="12.75">
      <c r="A26" s="26">
        <v>4.1</v>
      </c>
      <c r="B26" s="8" t="s">
        <v>39</v>
      </c>
      <c r="C26" s="42">
        <v>568.95</v>
      </c>
      <c r="D26" s="7" t="s">
        <v>23</v>
      </c>
      <c r="E26" s="42"/>
      <c r="F26" s="57">
        <f t="shared" si="0"/>
        <v>0</v>
      </c>
      <c r="G26" s="36"/>
    </row>
    <row r="27" spans="1:7" ht="12.75">
      <c r="A27" s="26">
        <v>4.2</v>
      </c>
      <c r="B27" s="8" t="s">
        <v>40</v>
      </c>
      <c r="C27" s="42">
        <v>890.57</v>
      </c>
      <c r="D27" s="7" t="s">
        <v>23</v>
      </c>
      <c r="E27" s="42"/>
      <c r="F27" s="57">
        <f t="shared" si="0"/>
        <v>0</v>
      </c>
      <c r="G27" s="36"/>
    </row>
    <row r="28" spans="1:7" ht="12.75">
      <c r="A28" s="26">
        <v>4.3</v>
      </c>
      <c r="B28" s="8" t="s">
        <v>41</v>
      </c>
      <c r="C28" s="42">
        <v>3846.35</v>
      </c>
      <c r="D28" s="7" t="s">
        <v>23</v>
      </c>
      <c r="E28" s="42"/>
      <c r="F28" s="57">
        <f t="shared" si="0"/>
        <v>0</v>
      </c>
      <c r="G28" s="36"/>
    </row>
    <row r="29" spans="1:7" ht="12.75">
      <c r="A29" s="26"/>
      <c r="B29" s="8"/>
      <c r="C29" s="42"/>
      <c r="D29" s="7"/>
      <c r="E29" s="42"/>
      <c r="F29" s="57">
        <f t="shared" si="0"/>
        <v>0</v>
      </c>
      <c r="G29" s="36"/>
    </row>
    <row r="30" spans="1:7" ht="12.75">
      <c r="A30" s="29">
        <v>5</v>
      </c>
      <c r="B30" s="18" t="s">
        <v>42</v>
      </c>
      <c r="C30" s="42"/>
      <c r="D30" s="7"/>
      <c r="E30" s="42"/>
      <c r="F30" s="57">
        <f t="shared" si="0"/>
        <v>0</v>
      </c>
      <c r="G30" s="36"/>
    </row>
    <row r="31" spans="1:9" ht="12.75">
      <c r="A31" s="26">
        <v>5.1</v>
      </c>
      <c r="B31" s="8" t="s">
        <v>39</v>
      </c>
      <c r="C31" s="42">
        <v>551.8815000000001</v>
      </c>
      <c r="D31" s="7" t="s">
        <v>23</v>
      </c>
      <c r="E31" s="42"/>
      <c r="F31" s="57">
        <f t="shared" si="0"/>
        <v>0</v>
      </c>
      <c r="G31" s="36"/>
      <c r="I31" s="56"/>
    </row>
    <row r="32" spans="1:7" ht="12.75">
      <c r="A32" s="26">
        <v>5.2</v>
      </c>
      <c r="B32" s="8" t="s">
        <v>40</v>
      </c>
      <c r="C32" s="42">
        <v>872.7586</v>
      </c>
      <c r="D32" s="7" t="s">
        <v>23</v>
      </c>
      <c r="E32" s="42"/>
      <c r="F32" s="57">
        <f t="shared" si="0"/>
        <v>0</v>
      </c>
      <c r="G32" s="36"/>
    </row>
    <row r="33" spans="1:7" ht="12.75">
      <c r="A33" s="26">
        <v>5.3</v>
      </c>
      <c r="B33" s="8" t="s">
        <v>41</v>
      </c>
      <c r="C33" s="42">
        <v>3769.423</v>
      </c>
      <c r="D33" s="7" t="s">
        <v>23</v>
      </c>
      <c r="E33" s="42"/>
      <c r="F33" s="57">
        <f t="shared" si="0"/>
        <v>0</v>
      </c>
      <c r="G33" s="36"/>
    </row>
    <row r="34" spans="1:10" ht="12.75">
      <c r="A34" s="26"/>
      <c r="B34" s="8"/>
      <c r="C34" s="42"/>
      <c r="D34" s="15"/>
      <c r="E34" s="42"/>
      <c r="F34" s="57">
        <f t="shared" si="0"/>
        <v>0</v>
      </c>
      <c r="G34" s="36"/>
      <c r="J34" s="56"/>
    </row>
    <row r="35" spans="1:7" ht="12.75">
      <c r="A35" s="29">
        <v>6</v>
      </c>
      <c r="B35" s="18" t="s">
        <v>100</v>
      </c>
      <c r="C35" s="42"/>
      <c r="D35" s="15"/>
      <c r="E35" s="42"/>
      <c r="F35" s="57">
        <f t="shared" si="0"/>
        <v>0</v>
      </c>
      <c r="G35" s="36"/>
    </row>
    <row r="36" spans="1:9" ht="25.5">
      <c r="A36" s="26">
        <v>6.1</v>
      </c>
      <c r="B36" s="10" t="s">
        <v>73</v>
      </c>
      <c r="C36" s="42">
        <v>1</v>
      </c>
      <c r="D36" s="15" t="s">
        <v>5</v>
      </c>
      <c r="E36" s="42"/>
      <c r="F36" s="57">
        <f t="shared" si="0"/>
        <v>0</v>
      </c>
      <c r="G36" s="36"/>
      <c r="I36" s="56"/>
    </row>
    <row r="37" spans="1:7" ht="25.5">
      <c r="A37" s="26">
        <v>6.2</v>
      </c>
      <c r="B37" s="10" t="s">
        <v>74</v>
      </c>
      <c r="C37" s="42">
        <v>2</v>
      </c>
      <c r="D37" s="15" t="s">
        <v>5</v>
      </c>
      <c r="E37" s="42"/>
      <c r="F37" s="57">
        <f t="shared" si="0"/>
        <v>0</v>
      </c>
      <c r="G37" s="36"/>
    </row>
    <row r="38" spans="1:7" ht="25.5">
      <c r="A38" s="26">
        <v>6.3</v>
      </c>
      <c r="B38" s="10" t="s">
        <v>83</v>
      </c>
      <c r="C38" s="42">
        <v>8</v>
      </c>
      <c r="D38" s="15" t="s">
        <v>5</v>
      </c>
      <c r="E38" s="42"/>
      <c r="F38" s="57">
        <f t="shared" si="0"/>
        <v>0</v>
      </c>
      <c r="G38" s="36"/>
    </row>
    <row r="39" spans="1:9" ht="25.5">
      <c r="A39" s="26">
        <v>6.4</v>
      </c>
      <c r="B39" s="10" t="s">
        <v>84</v>
      </c>
      <c r="C39" s="42">
        <v>11</v>
      </c>
      <c r="D39" s="15" t="s">
        <v>5</v>
      </c>
      <c r="E39" s="42"/>
      <c r="F39" s="57">
        <f t="shared" si="0"/>
        <v>0</v>
      </c>
      <c r="G39" s="36"/>
      <c r="I39" s="56"/>
    </row>
    <row r="40" spans="1:7" ht="25.5">
      <c r="A40" s="26">
        <v>6.5</v>
      </c>
      <c r="B40" s="10" t="s">
        <v>75</v>
      </c>
      <c r="C40" s="42">
        <v>2</v>
      </c>
      <c r="D40" s="15" t="s">
        <v>5</v>
      </c>
      <c r="E40" s="42"/>
      <c r="F40" s="57">
        <f t="shared" si="0"/>
        <v>0</v>
      </c>
      <c r="G40" s="36"/>
    </row>
    <row r="41" spans="1:7" ht="25.5">
      <c r="A41" s="26">
        <v>6.6</v>
      </c>
      <c r="B41" s="10" t="s">
        <v>76</v>
      </c>
      <c r="C41" s="42">
        <v>1</v>
      </c>
      <c r="D41" s="15" t="s">
        <v>5</v>
      </c>
      <c r="E41" s="42"/>
      <c r="F41" s="57">
        <f t="shared" si="0"/>
        <v>0</v>
      </c>
      <c r="G41" s="36"/>
    </row>
    <row r="42" spans="1:7" ht="25.5">
      <c r="A42" s="26">
        <v>6.7</v>
      </c>
      <c r="B42" s="10" t="s">
        <v>85</v>
      </c>
      <c r="C42" s="42">
        <v>12</v>
      </c>
      <c r="D42" s="15" t="s">
        <v>5</v>
      </c>
      <c r="E42" s="42"/>
      <c r="F42" s="57">
        <f t="shared" si="0"/>
        <v>0</v>
      </c>
      <c r="G42" s="36"/>
    </row>
    <row r="43" spans="1:7" ht="25.5">
      <c r="A43" s="26">
        <v>6.8</v>
      </c>
      <c r="B43" s="10" t="s">
        <v>86</v>
      </c>
      <c r="C43" s="42">
        <v>2</v>
      </c>
      <c r="D43" s="15" t="s">
        <v>5</v>
      </c>
      <c r="E43" s="42"/>
      <c r="F43" s="57">
        <f t="shared" si="0"/>
        <v>0</v>
      </c>
      <c r="G43" s="36"/>
    </row>
    <row r="44" spans="1:7" ht="25.5">
      <c r="A44" s="26">
        <v>6.9</v>
      </c>
      <c r="B44" s="10" t="s">
        <v>77</v>
      </c>
      <c r="C44" s="42">
        <v>1</v>
      </c>
      <c r="D44" s="15" t="s">
        <v>5</v>
      </c>
      <c r="E44" s="42"/>
      <c r="F44" s="57">
        <f t="shared" si="0"/>
        <v>0</v>
      </c>
      <c r="G44" s="36"/>
    </row>
    <row r="45" spans="1:7" ht="25.5">
      <c r="A45" s="52">
        <v>6.1</v>
      </c>
      <c r="B45" s="10" t="s">
        <v>87</v>
      </c>
      <c r="C45" s="42">
        <v>4</v>
      </c>
      <c r="D45" s="15" t="s">
        <v>5</v>
      </c>
      <c r="E45" s="42"/>
      <c r="F45" s="57">
        <f t="shared" si="0"/>
        <v>0</v>
      </c>
      <c r="G45" s="36"/>
    </row>
    <row r="46" spans="1:7" ht="25.5">
      <c r="A46" s="52">
        <v>6.11</v>
      </c>
      <c r="B46" s="10" t="s">
        <v>88</v>
      </c>
      <c r="C46" s="42">
        <v>2</v>
      </c>
      <c r="D46" s="15" t="s">
        <v>5</v>
      </c>
      <c r="E46" s="42"/>
      <c r="F46" s="57">
        <f t="shared" si="0"/>
        <v>0</v>
      </c>
      <c r="G46" s="36"/>
    </row>
    <row r="47" spans="1:7" ht="25.5">
      <c r="A47" s="146">
        <v>6.12</v>
      </c>
      <c r="B47" s="147" t="s">
        <v>89</v>
      </c>
      <c r="C47" s="49">
        <v>3</v>
      </c>
      <c r="D47" s="50" t="s">
        <v>5</v>
      </c>
      <c r="E47" s="49"/>
      <c r="F47" s="120">
        <f t="shared" si="0"/>
        <v>0</v>
      </c>
      <c r="G47" s="36"/>
    </row>
    <row r="48" spans="1:7" ht="25.5">
      <c r="A48" s="52">
        <v>6.13</v>
      </c>
      <c r="B48" s="10" t="s">
        <v>90</v>
      </c>
      <c r="C48" s="42">
        <v>2</v>
      </c>
      <c r="D48" s="15" t="s">
        <v>5</v>
      </c>
      <c r="E48" s="42"/>
      <c r="F48" s="57">
        <f t="shared" si="0"/>
        <v>0</v>
      </c>
      <c r="G48" s="36"/>
    </row>
    <row r="49" spans="1:7" ht="25.5">
      <c r="A49" s="52">
        <v>6.14</v>
      </c>
      <c r="B49" s="10" t="s">
        <v>91</v>
      </c>
      <c r="C49" s="42">
        <v>10</v>
      </c>
      <c r="D49" s="15" t="s">
        <v>5</v>
      </c>
      <c r="E49" s="42"/>
      <c r="F49" s="57">
        <f t="shared" si="0"/>
        <v>0</v>
      </c>
      <c r="G49" s="36"/>
    </row>
    <row r="50" spans="1:7" ht="12.75">
      <c r="A50" s="52">
        <v>6.15</v>
      </c>
      <c r="B50" s="8" t="s">
        <v>78</v>
      </c>
      <c r="C50" s="42">
        <v>2</v>
      </c>
      <c r="D50" s="15" t="s">
        <v>5</v>
      </c>
      <c r="E50" s="42"/>
      <c r="F50" s="57">
        <f t="shared" si="0"/>
        <v>0</v>
      </c>
      <c r="G50" s="36"/>
    </row>
    <row r="51" spans="1:7" ht="12.75">
      <c r="A51" s="52">
        <v>6.16</v>
      </c>
      <c r="B51" s="8" t="s">
        <v>79</v>
      </c>
      <c r="C51" s="42">
        <v>11</v>
      </c>
      <c r="D51" s="15" t="s">
        <v>5</v>
      </c>
      <c r="E51" s="42"/>
      <c r="F51" s="57">
        <f t="shared" si="0"/>
        <v>0</v>
      </c>
      <c r="G51" s="36"/>
    </row>
    <row r="52" spans="1:7" ht="12.75">
      <c r="A52" s="52">
        <v>6.17</v>
      </c>
      <c r="B52" s="8" t="s">
        <v>80</v>
      </c>
      <c r="C52" s="42">
        <v>38</v>
      </c>
      <c r="D52" s="15" t="s">
        <v>5</v>
      </c>
      <c r="E52" s="42"/>
      <c r="F52" s="57">
        <f t="shared" si="0"/>
        <v>0</v>
      </c>
      <c r="G52" s="36"/>
    </row>
    <row r="53" spans="1:7" ht="12.75">
      <c r="A53" s="52">
        <v>6.18</v>
      </c>
      <c r="B53" s="8" t="s">
        <v>81</v>
      </c>
      <c r="C53" s="42">
        <v>70</v>
      </c>
      <c r="D53" s="15" t="s">
        <v>5</v>
      </c>
      <c r="E53" s="42"/>
      <c r="F53" s="57">
        <f t="shared" si="0"/>
        <v>0</v>
      </c>
      <c r="G53" s="36"/>
    </row>
    <row r="54" spans="1:7" ht="25.5">
      <c r="A54" s="52">
        <v>6.19</v>
      </c>
      <c r="B54" s="10" t="s">
        <v>104</v>
      </c>
      <c r="C54" s="42">
        <v>5</v>
      </c>
      <c r="D54" s="15" t="s">
        <v>2</v>
      </c>
      <c r="E54" s="42"/>
      <c r="F54" s="57">
        <f t="shared" si="0"/>
        <v>0</v>
      </c>
      <c r="G54" s="36"/>
    </row>
    <row r="55" spans="1:7" ht="12.75" customHeight="1">
      <c r="A55" s="26"/>
      <c r="B55" s="8"/>
      <c r="C55" s="42"/>
      <c r="D55" s="15"/>
      <c r="E55" s="42"/>
      <c r="F55" s="57">
        <f t="shared" si="0"/>
        <v>0</v>
      </c>
      <c r="G55" s="36"/>
    </row>
    <row r="56" spans="1:7" ht="12.75">
      <c r="A56" s="29">
        <v>7</v>
      </c>
      <c r="B56" s="18" t="s">
        <v>43</v>
      </c>
      <c r="C56" s="42"/>
      <c r="D56" s="19"/>
      <c r="E56" s="23"/>
      <c r="F56" s="57">
        <f t="shared" si="0"/>
        <v>0</v>
      </c>
      <c r="G56" s="36"/>
    </row>
    <row r="57" spans="1:7" ht="25.5">
      <c r="A57" s="26">
        <v>7.1</v>
      </c>
      <c r="B57" s="10" t="s">
        <v>44</v>
      </c>
      <c r="C57" s="42">
        <v>1</v>
      </c>
      <c r="D57" s="15" t="s">
        <v>5</v>
      </c>
      <c r="E57" s="23"/>
      <c r="F57" s="57">
        <f t="shared" si="0"/>
        <v>0</v>
      </c>
      <c r="G57" s="36"/>
    </row>
    <row r="58" spans="1:7" ht="25.5">
      <c r="A58" s="26">
        <v>7.2</v>
      </c>
      <c r="B58" s="10" t="s">
        <v>45</v>
      </c>
      <c r="C58" s="42">
        <v>1</v>
      </c>
      <c r="D58" s="15" t="s">
        <v>5</v>
      </c>
      <c r="E58" s="23"/>
      <c r="F58" s="57">
        <f t="shared" si="0"/>
        <v>0</v>
      </c>
      <c r="G58" s="36"/>
    </row>
    <row r="59" spans="1:7" ht="14.25" customHeight="1">
      <c r="A59" s="26">
        <v>7.3</v>
      </c>
      <c r="B59" s="8" t="s">
        <v>103</v>
      </c>
      <c r="C59" s="42">
        <v>2</v>
      </c>
      <c r="D59" s="15" t="s">
        <v>5</v>
      </c>
      <c r="E59" s="23"/>
      <c r="F59" s="57">
        <f t="shared" si="0"/>
        <v>0</v>
      </c>
      <c r="G59" s="36"/>
    </row>
    <row r="60" spans="1:7" ht="9" customHeight="1">
      <c r="A60" s="29"/>
      <c r="B60" s="24"/>
      <c r="C60" s="42"/>
      <c r="D60" s="15"/>
      <c r="E60" s="42"/>
      <c r="F60" s="57">
        <f t="shared" si="0"/>
        <v>0</v>
      </c>
      <c r="G60" s="36"/>
    </row>
    <row r="61" spans="1:7" ht="25.5">
      <c r="A61" s="29">
        <v>8</v>
      </c>
      <c r="B61" s="53" t="s">
        <v>69</v>
      </c>
      <c r="C61" s="42"/>
      <c r="D61" s="15"/>
      <c r="E61" s="42"/>
      <c r="F61" s="57">
        <f t="shared" si="0"/>
        <v>0</v>
      </c>
      <c r="G61" s="36"/>
    </row>
    <row r="62" spans="1:7" ht="12.75">
      <c r="A62" s="1">
        <v>8.1</v>
      </c>
      <c r="B62" s="10" t="s">
        <v>107</v>
      </c>
      <c r="C62" s="57">
        <v>30</v>
      </c>
      <c r="D62" s="15" t="s">
        <v>5</v>
      </c>
      <c r="E62" s="62"/>
      <c r="F62" s="57">
        <f t="shared" si="0"/>
        <v>0</v>
      </c>
      <c r="G62" s="36"/>
    </row>
    <row r="63" spans="1:7" ht="25.5">
      <c r="A63" s="97">
        <v>8.2</v>
      </c>
      <c r="B63" s="98" t="s">
        <v>46</v>
      </c>
      <c r="C63" s="57">
        <v>180</v>
      </c>
      <c r="D63" s="7" t="s">
        <v>23</v>
      </c>
      <c r="E63" s="40"/>
      <c r="F63" s="57">
        <f t="shared" si="0"/>
        <v>0</v>
      </c>
      <c r="G63" s="36"/>
    </row>
    <row r="64" spans="1:7" ht="12.75">
      <c r="A64" s="1">
        <v>8.3</v>
      </c>
      <c r="B64" s="10" t="s">
        <v>47</v>
      </c>
      <c r="C64" s="57">
        <v>30</v>
      </c>
      <c r="D64" s="15" t="s">
        <v>5</v>
      </c>
      <c r="E64" s="59"/>
      <c r="F64" s="57">
        <f t="shared" si="0"/>
        <v>0</v>
      </c>
      <c r="G64" s="36"/>
    </row>
    <row r="65" spans="1:7" ht="12.75">
      <c r="A65" s="1">
        <v>8.4</v>
      </c>
      <c r="B65" s="10" t="s">
        <v>48</v>
      </c>
      <c r="C65" s="57">
        <v>60</v>
      </c>
      <c r="D65" s="15" t="s">
        <v>5</v>
      </c>
      <c r="E65" s="59"/>
      <c r="F65" s="57">
        <f t="shared" si="0"/>
        <v>0</v>
      </c>
      <c r="G65" s="36"/>
    </row>
    <row r="66" spans="1:7" ht="12.75">
      <c r="A66" s="1">
        <v>8.5</v>
      </c>
      <c r="B66" s="10" t="s">
        <v>49</v>
      </c>
      <c r="C66" s="57">
        <v>30</v>
      </c>
      <c r="D66" s="15" t="s">
        <v>5</v>
      </c>
      <c r="E66" s="59"/>
      <c r="F66" s="57">
        <f t="shared" si="0"/>
        <v>0</v>
      </c>
      <c r="G66" s="36"/>
    </row>
    <row r="67" spans="1:7" ht="14.25" customHeight="1">
      <c r="A67" s="1">
        <v>8.6</v>
      </c>
      <c r="B67" s="10" t="s">
        <v>50</v>
      </c>
      <c r="C67" s="57">
        <v>30</v>
      </c>
      <c r="D67" s="15" t="s">
        <v>5</v>
      </c>
      <c r="E67" s="59"/>
      <c r="F67" s="57">
        <f t="shared" si="0"/>
        <v>0</v>
      </c>
      <c r="G67" s="36"/>
    </row>
    <row r="68" spans="1:7" ht="12.75">
      <c r="A68" s="1">
        <v>8.7</v>
      </c>
      <c r="B68" s="10" t="s">
        <v>51</v>
      </c>
      <c r="C68" s="57">
        <v>30</v>
      </c>
      <c r="D68" s="61" t="s">
        <v>13</v>
      </c>
      <c r="E68" s="59"/>
      <c r="F68" s="57">
        <f t="shared" si="0"/>
        <v>0</v>
      </c>
      <c r="G68" s="36"/>
    </row>
    <row r="69" spans="1:7" ht="12.75">
      <c r="A69" s="1">
        <v>8.8</v>
      </c>
      <c r="B69" s="10" t="s">
        <v>52</v>
      </c>
      <c r="C69" s="57">
        <v>30</v>
      </c>
      <c r="D69" s="15" t="s">
        <v>5</v>
      </c>
      <c r="E69" s="59"/>
      <c r="F69" s="57">
        <f t="shared" si="0"/>
        <v>0</v>
      </c>
      <c r="G69" s="36"/>
    </row>
    <row r="70" spans="1:7" ht="12.75">
      <c r="A70" s="1">
        <v>8.9</v>
      </c>
      <c r="B70" s="10" t="s">
        <v>53</v>
      </c>
      <c r="C70" s="57">
        <v>30</v>
      </c>
      <c r="D70" s="15" t="s">
        <v>5</v>
      </c>
      <c r="E70" s="59"/>
      <c r="F70" s="57">
        <f t="shared" si="0"/>
        <v>0</v>
      </c>
      <c r="G70" s="36"/>
    </row>
    <row r="71" spans="1:7" ht="12.75">
      <c r="A71" s="99">
        <v>8.1</v>
      </c>
      <c r="B71" s="10" t="s">
        <v>54</v>
      </c>
      <c r="C71" s="57">
        <v>30</v>
      </c>
      <c r="D71" s="15" t="s">
        <v>5</v>
      </c>
      <c r="E71" s="59"/>
      <c r="F71" s="57">
        <f t="shared" si="0"/>
        <v>0</v>
      </c>
      <c r="G71" s="36"/>
    </row>
    <row r="72" spans="1:7" ht="12.75">
      <c r="A72" s="1">
        <v>8.11</v>
      </c>
      <c r="B72" s="10" t="s">
        <v>55</v>
      </c>
      <c r="C72" s="57">
        <v>59.4</v>
      </c>
      <c r="D72" s="61" t="s">
        <v>2</v>
      </c>
      <c r="E72" s="59"/>
      <c r="F72" s="57">
        <f t="shared" si="0"/>
        <v>0</v>
      </c>
      <c r="G72" s="36"/>
    </row>
    <row r="73" spans="1:7" ht="12.75">
      <c r="A73" s="1">
        <v>8.12</v>
      </c>
      <c r="B73" s="10" t="s">
        <v>102</v>
      </c>
      <c r="C73" s="57">
        <v>30</v>
      </c>
      <c r="D73" s="61" t="s">
        <v>5</v>
      </c>
      <c r="E73" s="59"/>
      <c r="F73" s="57">
        <f t="shared" si="0"/>
        <v>0</v>
      </c>
      <c r="G73" s="36"/>
    </row>
    <row r="74" spans="1:8" ht="12.75">
      <c r="A74" s="1">
        <v>8.13</v>
      </c>
      <c r="B74" s="10" t="s">
        <v>56</v>
      </c>
      <c r="C74" s="57">
        <v>30</v>
      </c>
      <c r="D74" s="15" t="s">
        <v>5</v>
      </c>
      <c r="E74" s="59"/>
      <c r="F74" s="57">
        <f t="shared" si="0"/>
        <v>0</v>
      </c>
      <c r="G74" s="36"/>
      <c r="H74" s="56"/>
    </row>
    <row r="75" spans="1:7" ht="9.75" customHeight="1">
      <c r="A75" s="110"/>
      <c r="B75" s="55"/>
      <c r="C75" s="42"/>
      <c r="D75" s="7"/>
      <c r="E75" s="111"/>
      <c r="F75" s="57">
        <f aca="true" t="shared" si="1" ref="F75:F107">+ROUND(E75*C75,2)</f>
        <v>0</v>
      </c>
      <c r="G75" s="36"/>
    </row>
    <row r="76" spans="1:7" ht="25.5">
      <c r="A76" s="9">
        <v>9</v>
      </c>
      <c r="B76" s="53" t="s">
        <v>57</v>
      </c>
      <c r="C76" s="100"/>
      <c r="D76" s="101"/>
      <c r="E76" s="100"/>
      <c r="F76" s="57">
        <f t="shared" si="1"/>
        <v>0</v>
      </c>
      <c r="G76" s="36"/>
    </row>
    <row r="77" spans="1:7" ht="12.75">
      <c r="A77" s="1">
        <v>9.1</v>
      </c>
      <c r="B77" s="10" t="s">
        <v>58</v>
      </c>
      <c r="C77" s="57">
        <v>45</v>
      </c>
      <c r="D77" s="15" t="s">
        <v>5</v>
      </c>
      <c r="E77" s="62"/>
      <c r="F77" s="57">
        <f t="shared" si="1"/>
        <v>0</v>
      </c>
      <c r="G77" s="36"/>
    </row>
    <row r="78" spans="1:7" ht="25.5">
      <c r="A78" s="97">
        <v>9.2</v>
      </c>
      <c r="B78" s="98" t="s">
        <v>46</v>
      </c>
      <c r="C78" s="57">
        <v>270</v>
      </c>
      <c r="D78" s="7" t="s">
        <v>23</v>
      </c>
      <c r="E78" s="102"/>
      <c r="F78" s="57">
        <f t="shared" si="1"/>
        <v>0</v>
      </c>
      <c r="G78" s="36"/>
    </row>
    <row r="79" spans="1:7" ht="12.75">
      <c r="A79" s="1">
        <v>9.3</v>
      </c>
      <c r="B79" s="10" t="s">
        <v>47</v>
      </c>
      <c r="C79" s="57">
        <v>45</v>
      </c>
      <c r="D79" s="15" t="s">
        <v>5</v>
      </c>
      <c r="E79" s="103"/>
      <c r="F79" s="57">
        <f t="shared" si="1"/>
        <v>0</v>
      </c>
      <c r="G79" s="36"/>
    </row>
    <row r="80" spans="1:7" ht="12.75">
      <c r="A80" s="1">
        <v>9.4</v>
      </c>
      <c r="B80" s="10" t="s">
        <v>48</v>
      </c>
      <c r="C80" s="57">
        <v>90</v>
      </c>
      <c r="D80" s="15" t="s">
        <v>5</v>
      </c>
      <c r="E80" s="103"/>
      <c r="F80" s="57">
        <f t="shared" si="1"/>
        <v>0</v>
      </c>
      <c r="G80" s="36"/>
    </row>
    <row r="81" spans="1:7" ht="12.75">
      <c r="A81" s="1">
        <v>9.5</v>
      </c>
      <c r="B81" s="10" t="s">
        <v>49</v>
      </c>
      <c r="C81" s="57">
        <v>45</v>
      </c>
      <c r="D81" s="15" t="s">
        <v>5</v>
      </c>
      <c r="E81" s="103"/>
      <c r="F81" s="57">
        <f t="shared" si="1"/>
        <v>0</v>
      </c>
      <c r="G81" s="36"/>
    </row>
    <row r="82" spans="1:7" ht="12.75" customHeight="1">
      <c r="A82" s="1">
        <v>9.6</v>
      </c>
      <c r="B82" s="10" t="s">
        <v>50</v>
      </c>
      <c r="C82" s="57">
        <v>45</v>
      </c>
      <c r="D82" s="15" t="s">
        <v>5</v>
      </c>
      <c r="E82" s="62"/>
      <c r="F82" s="57">
        <f t="shared" si="1"/>
        <v>0</v>
      </c>
      <c r="G82" s="36"/>
    </row>
    <row r="83" spans="1:7" ht="12.75">
      <c r="A83" s="1">
        <v>9.7</v>
      </c>
      <c r="B83" s="10" t="s">
        <v>51</v>
      </c>
      <c r="C83" s="57">
        <v>45</v>
      </c>
      <c r="D83" s="61" t="s">
        <v>13</v>
      </c>
      <c r="E83" s="103"/>
      <c r="F83" s="57">
        <f t="shared" si="1"/>
        <v>0</v>
      </c>
      <c r="G83" s="36"/>
    </row>
    <row r="84" spans="1:7" ht="12.75">
      <c r="A84" s="1">
        <v>9.8</v>
      </c>
      <c r="B84" s="10" t="s">
        <v>52</v>
      </c>
      <c r="C84" s="57">
        <v>45</v>
      </c>
      <c r="D84" s="15" t="s">
        <v>5</v>
      </c>
      <c r="E84" s="103"/>
      <c r="F84" s="57">
        <f t="shared" si="1"/>
        <v>0</v>
      </c>
      <c r="G84" s="36"/>
    </row>
    <row r="85" spans="1:7" ht="12.75">
      <c r="A85" s="1">
        <v>9.9</v>
      </c>
      <c r="B85" s="10" t="s">
        <v>53</v>
      </c>
      <c r="C85" s="57">
        <v>45</v>
      </c>
      <c r="D85" s="15" t="s">
        <v>5</v>
      </c>
      <c r="E85" s="103"/>
      <c r="F85" s="57">
        <f t="shared" si="1"/>
        <v>0</v>
      </c>
      <c r="G85" s="36"/>
    </row>
    <row r="86" spans="1:7" ht="12.75">
      <c r="A86" s="99">
        <v>9.1</v>
      </c>
      <c r="B86" s="104" t="s">
        <v>54</v>
      </c>
      <c r="C86" s="57">
        <v>45</v>
      </c>
      <c r="D86" s="15" t="s">
        <v>5</v>
      </c>
      <c r="E86" s="103"/>
      <c r="F86" s="57">
        <f t="shared" si="1"/>
        <v>0</v>
      </c>
      <c r="G86" s="36"/>
    </row>
    <row r="87" spans="1:7" ht="12.75">
      <c r="A87" s="1">
        <v>9.11</v>
      </c>
      <c r="B87" s="10" t="s">
        <v>55</v>
      </c>
      <c r="C87" s="57">
        <v>89.1</v>
      </c>
      <c r="D87" s="61" t="s">
        <v>2</v>
      </c>
      <c r="E87" s="103"/>
      <c r="F87" s="57">
        <f t="shared" si="1"/>
        <v>0</v>
      </c>
      <c r="G87" s="36"/>
    </row>
    <row r="88" spans="1:7" ht="12.75">
      <c r="A88" s="1">
        <v>9.12</v>
      </c>
      <c r="B88" s="10" t="s">
        <v>102</v>
      </c>
      <c r="C88" s="57">
        <v>45</v>
      </c>
      <c r="D88" s="61" t="s">
        <v>5</v>
      </c>
      <c r="E88" s="103"/>
      <c r="F88" s="57"/>
      <c r="G88" s="36"/>
    </row>
    <row r="89" spans="1:7" ht="12.75">
      <c r="A89" s="1">
        <v>9.13</v>
      </c>
      <c r="B89" s="10" t="s">
        <v>56</v>
      </c>
      <c r="C89" s="57">
        <v>45</v>
      </c>
      <c r="D89" s="15" t="s">
        <v>5</v>
      </c>
      <c r="E89" s="103"/>
      <c r="F89" s="57">
        <f t="shared" si="1"/>
        <v>0</v>
      </c>
      <c r="G89" s="36"/>
    </row>
    <row r="90" spans="1:7" ht="9.75" customHeight="1">
      <c r="A90" s="148"/>
      <c r="B90" s="149"/>
      <c r="C90" s="150"/>
      <c r="D90" s="151"/>
      <c r="E90" s="150"/>
      <c r="F90" s="120">
        <f t="shared" si="1"/>
        <v>0</v>
      </c>
      <c r="G90" s="36"/>
    </row>
    <row r="91" spans="1:7" ht="25.5">
      <c r="A91" s="29">
        <v>10</v>
      </c>
      <c r="B91" s="53" t="s">
        <v>59</v>
      </c>
      <c r="C91" s="42"/>
      <c r="D91" s="15"/>
      <c r="E91" s="42"/>
      <c r="F91" s="57">
        <f t="shared" si="1"/>
        <v>0</v>
      </c>
      <c r="G91" s="36"/>
    </row>
    <row r="92" spans="1:7" ht="12.75">
      <c r="A92" s="1">
        <v>10.1</v>
      </c>
      <c r="B92" s="55" t="s">
        <v>60</v>
      </c>
      <c r="C92" s="57">
        <v>75</v>
      </c>
      <c r="D92" s="15" t="s">
        <v>5</v>
      </c>
      <c r="E92" s="58"/>
      <c r="F92" s="57">
        <f t="shared" si="1"/>
        <v>0</v>
      </c>
      <c r="G92" s="36"/>
    </row>
    <row r="93" spans="1:7" ht="25.5">
      <c r="A93" s="97">
        <v>10.2</v>
      </c>
      <c r="B93" s="54" t="s">
        <v>82</v>
      </c>
      <c r="C93" s="57">
        <v>450</v>
      </c>
      <c r="D93" s="7" t="s">
        <v>23</v>
      </c>
      <c r="E93" s="40"/>
      <c r="F93" s="57">
        <f t="shared" si="1"/>
        <v>0</v>
      </c>
      <c r="G93" s="36"/>
    </row>
    <row r="94" spans="1:7" ht="12.75">
      <c r="A94" s="1">
        <v>10.3</v>
      </c>
      <c r="B94" s="94" t="s">
        <v>34</v>
      </c>
      <c r="C94" s="57">
        <v>75</v>
      </c>
      <c r="D94" s="15" t="s">
        <v>5</v>
      </c>
      <c r="E94" s="59"/>
      <c r="F94" s="57">
        <f t="shared" si="1"/>
        <v>0</v>
      </c>
      <c r="G94" s="36"/>
    </row>
    <row r="95" spans="1:7" ht="12.75">
      <c r="A95" s="1">
        <v>10.4</v>
      </c>
      <c r="B95" s="55" t="s">
        <v>61</v>
      </c>
      <c r="C95" s="57">
        <v>150</v>
      </c>
      <c r="D95" s="15" t="s">
        <v>5</v>
      </c>
      <c r="E95" s="59"/>
      <c r="F95" s="57">
        <f t="shared" si="1"/>
        <v>0</v>
      </c>
      <c r="G95" s="36"/>
    </row>
    <row r="96" spans="1:7" ht="12.75">
      <c r="A96" s="1">
        <v>10.5</v>
      </c>
      <c r="B96" s="96" t="s">
        <v>62</v>
      </c>
      <c r="C96" s="57">
        <v>75</v>
      </c>
      <c r="D96" s="15" t="s">
        <v>5</v>
      </c>
      <c r="E96" s="59"/>
      <c r="F96" s="57">
        <f t="shared" si="1"/>
        <v>0</v>
      </c>
      <c r="G96" s="36"/>
    </row>
    <row r="97" spans="1:7" ht="12.75">
      <c r="A97" s="1">
        <v>10.6</v>
      </c>
      <c r="B97" s="95" t="s">
        <v>63</v>
      </c>
      <c r="C97" s="57">
        <v>75</v>
      </c>
      <c r="D97" s="15" t="s">
        <v>5</v>
      </c>
      <c r="E97" s="59"/>
      <c r="F97" s="57">
        <f t="shared" si="1"/>
        <v>0</v>
      </c>
      <c r="G97" s="36"/>
    </row>
    <row r="98" spans="1:7" ht="12.75">
      <c r="A98" s="1">
        <v>10.7</v>
      </c>
      <c r="B98" s="96" t="s">
        <v>64</v>
      </c>
      <c r="C98" s="57">
        <v>75</v>
      </c>
      <c r="D98" s="7" t="s">
        <v>23</v>
      </c>
      <c r="E98" s="59"/>
      <c r="F98" s="57">
        <f t="shared" si="1"/>
        <v>0</v>
      </c>
      <c r="G98" s="36"/>
    </row>
    <row r="99" spans="1:7" ht="12.75">
      <c r="A99" s="1">
        <v>10.8</v>
      </c>
      <c r="B99" s="96" t="s">
        <v>65</v>
      </c>
      <c r="C99" s="57">
        <v>75</v>
      </c>
      <c r="D99" s="15" t="s">
        <v>5</v>
      </c>
      <c r="E99" s="59"/>
      <c r="F99" s="57">
        <f t="shared" si="1"/>
        <v>0</v>
      </c>
      <c r="G99" s="36"/>
    </row>
    <row r="100" spans="1:7" ht="12.75">
      <c r="A100" s="1">
        <v>10.9</v>
      </c>
      <c r="B100" s="96" t="s">
        <v>35</v>
      </c>
      <c r="C100" s="57">
        <v>75</v>
      </c>
      <c r="D100" s="15" t="s">
        <v>5</v>
      </c>
      <c r="E100" s="59"/>
      <c r="F100" s="57">
        <f t="shared" si="1"/>
        <v>0</v>
      </c>
      <c r="G100" s="36"/>
    </row>
    <row r="101" spans="1:7" ht="12.75">
      <c r="A101" s="99">
        <v>10.1</v>
      </c>
      <c r="B101" s="96" t="s">
        <v>66</v>
      </c>
      <c r="C101" s="57">
        <v>75</v>
      </c>
      <c r="D101" s="15" t="s">
        <v>5</v>
      </c>
      <c r="E101" s="59"/>
      <c r="F101" s="57">
        <f t="shared" si="1"/>
        <v>0</v>
      </c>
      <c r="G101" s="36"/>
    </row>
    <row r="102" spans="1:7" ht="12.75">
      <c r="A102" s="1">
        <v>10.11</v>
      </c>
      <c r="B102" s="96" t="s">
        <v>67</v>
      </c>
      <c r="C102" s="57">
        <v>148.49999999999997</v>
      </c>
      <c r="D102" s="7" t="s">
        <v>2</v>
      </c>
      <c r="E102" s="59"/>
      <c r="F102" s="57">
        <f t="shared" si="1"/>
        <v>0</v>
      </c>
      <c r="G102" s="36"/>
    </row>
    <row r="103" spans="1:7" ht="12.75">
      <c r="A103" s="1">
        <v>10.12</v>
      </c>
      <c r="B103" s="10" t="s">
        <v>102</v>
      </c>
      <c r="C103" s="57">
        <v>75</v>
      </c>
      <c r="D103" s="61" t="s">
        <v>5</v>
      </c>
      <c r="E103" s="59"/>
      <c r="F103" s="57"/>
      <c r="G103" s="36"/>
    </row>
    <row r="104" spans="1:7" ht="12.75">
      <c r="A104" s="1">
        <v>10.13</v>
      </c>
      <c r="B104" s="96" t="s">
        <v>36</v>
      </c>
      <c r="C104" s="57">
        <v>75</v>
      </c>
      <c r="D104" s="15" t="s">
        <v>5</v>
      </c>
      <c r="E104" s="59"/>
      <c r="F104" s="57">
        <f t="shared" si="1"/>
        <v>0</v>
      </c>
      <c r="G104" s="36"/>
    </row>
    <row r="105" spans="1:7" ht="8.25" customHeight="1">
      <c r="A105" s="1"/>
      <c r="B105" s="96"/>
      <c r="C105" s="57"/>
      <c r="D105" s="7"/>
      <c r="E105" s="59"/>
      <c r="F105" s="57">
        <f t="shared" si="1"/>
        <v>0</v>
      </c>
      <c r="G105" s="36"/>
    </row>
    <row r="106" spans="1:7" ht="12.75">
      <c r="A106" s="9">
        <v>11</v>
      </c>
      <c r="B106" s="130" t="s">
        <v>68</v>
      </c>
      <c r="C106" s="57"/>
      <c r="D106" s="7"/>
      <c r="E106" s="59"/>
      <c r="F106" s="57">
        <f t="shared" si="1"/>
        <v>0</v>
      </c>
      <c r="G106" s="36"/>
    </row>
    <row r="107" spans="1:7" ht="40.5" customHeight="1">
      <c r="A107" s="1">
        <v>11.1</v>
      </c>
      <c r="B107" s="131" t="s">
        <v>105</v>
      </c>
      <c r="C107" s="123">
        <v>1</v>
      </c>
      <c r="D107" s="7" t="s">
        <v>5</v>
      </c>
      <c r="E107" s="59"/>
      <c r="F107" s="123">
        <f t="shared" si="1"/>
        <v>0</v>
      </c>
      <c r="G107" s="36"/>
    </row>
    <row r="108" spans="1:7" ht="12.75">
      <c r="A108" s="113"/>
      <c r="B108" s="114" t="s">
        <v>92</v>
      </c>
      <c r="C108" s="93"/>
      <c r="D108" s="115"/>
      <c r="E108" s="93"/>
      <c r="F108" s="116">
        <f>SUM(F11:F107)</f>
        <v>0</v>
      </c>
      <c r="G108" s="36"/>
    </row>
    <row r="109" spans="1:7" ht="12.75">
      <c r="A109" s="26"/>
      <c r="B109" s="121"/>
      <c r="C109" s="42"/>
      <c r="D109" s="15"/>
      <c r="E109" s="42"/>
      <c r="F109" s="122"/>
      <c r="G109" s="36"/>
    </row>
    <row r="110" spans="1:7" ht="12.75">
      <c r="A110" s="25" t="s">
        <v>28</v>
      </c>
      <c r="B110" s="132" t="s">
        <v>29</v>
      </c>
      <c r="C110" s="42"/>
      <c r="D110" s="15"/>
      <c r="E110" s="42"/>
      <c r="F110" s="40"/>
      <c r="G110" s="36"/>
    </row>
    <row r="111" spans="1:7" ht="53.25" customHeight="1">
      <c r="A111" s="27">
        <v>1</v>
      </c>
      <c r="B111" s="154" t="s">
        <v>93</v>
      </c>
      <c r="C111" s="133">
        <v>1</v>
      </c>
      <c r="D111" s="153" t="s">
        <v>5</v>
      </c>
      <c r="E111" s="134"/>
      <c r="F111" s="135">
        <f>ROUND(C111*E111,2)</f>
        <v>0</v>
      </c>
      <c r="G111" s="36"/>
    </row>
    <row r="112" spans="1:7" ht="26.25" customHeight="1">
      <c r="A112" s="27">
        <v>2</v>
      </c>
      <c r="B112" s="137" t="s">
        <v>101</v>
      </c>
      <c r="C112" s="45">
        <v>1</v>
      </c>
      <c r="D112" s="15" t="s">
        <v>5</v>
      </c>
      <c r="E112" s="45"/>
      <c r="F112" s="136">
        <f>ROUND(C112*E112,2)</f>
        <v>0</v>
      </c>
      <c r="G112" s="36"/>
    </row>
    <row r="113" spans="1:7" ht="12.75">
      <c r="A113" s="113"/>
      <c r="B113" s="138" t="s">
        <v>94</v>
      </c>
      <c r="C113" s="139"/>
      <c r="D113" s="140"/>
      <c r="E113" s="139"/>
      <c r="F113" s="116">
        <f>SUM(F111:F112)</f>
        <v>0</v>
      </c>
      <c r="G113" s="36"/>
    </row>
    <row r="114" spans="1:7" ht="12.75">
      <c r="A114" s="26"/>
      <c r="B114" s="121"/>
      <c r="C114" s="42"/>
      <c r="D114" s="15"/>
      <c r="E114" s="42"/>
      <c r="F114" s="122"/>
      <c r="G114" s="36"/>
    </row>
    <row r="115" spans="1:7" ht="12.75">
      <c r="A115" s="79"/>
      <c r="B115" s="80" t="s">
        <v>95</v>
      </c>
      <c r="C115" s="81"/>
      <c r="D115" s="82"/>
      <c r="E115" s="83"/>
      <c r="F115" s="74">
        <f>+F113+F108</f>
        <v>0</v>
      </c>
      <c r="G115" s="152"/>
    </row>
    <row r="116" spans="1:6" ht="12.75">
      <c r="A116" s="86"/>
      <c r="B116" s="87" t="s">
        <v>25</v>
      </c>
      <c r="C116" s="88"/>
      <c r="D116" s="89"/>
      <c r="E116" s="90"/>
      <c r="F116" s="91">
        <f>F115</f>
        <v>0</v>
      </c>
    </row>
    <row r="117" spans="1:6" ht="12.75">
      <c r="A117" s="8"/>
      <c r="B117" s="8"/>
      <c r="C117" s="105"/>
      <c r="D117" s="106"/>
      <c r="E117" s="105"/>
      <c r="F117" s="13"/>
    </row>
    <row r="118" spans="1:6" ht="12.75">
      <c r="A118" s="21"/>
      <c r="B118" s="20"/>
      <c r="C118" s="63"/>
      <c r="D118" s="64"/>
      <c r="E118" s="48"/>
      <c r="F118" s="41"/>
    </row>
    <row r="119" spans="1:6" ht="12.75">
      <c r="A119" s="10"/>
      <c r="B119" s="11" t="s">
        <v>14</v>
      </c>
      <c r="C119" s="65"/>
      <c r="D119" s="66"/>
      <c r="E119" s="67"/>
      <c r="F119" s="42"/>
    </row>
    <row r="120" spans="1:6" ht="12.75">
      <c r="A120" s="10"/>
      <c r="B120" s="6" t="s">
        <v>3</v>
      </c>
      <c r="C120" s="107">
        <v>0.1</v>
      </c>
      <c r="D120" s="7"/>
      <c r="E120" s="23"/>
      <c r="F120" s="13">
        <f>ROUND($F$116*C120,2)</f>
        <v>0</v>
      </c>
    </row>
    <row r="121" spans="1:9" s="2" customFormat="1" ht="15" customHeight="1">
      <c r="A121" s="8"/>
      <c r="B121" s="6" t="s">
        <v>15</v>
      </c>
      <c r="C121" s="107">
        <v>0.04</v>
      </c>
      <c r="D121" s="7"/>
      <c r="E121" s="23"/>
      <c r="F121" s="13">
        <f aca="true" t="shared" si="2" ref="F120:F125">ROUND($F$116*C121,2)</f>
        <v>0</v>
      </c>
      <c r="G121" s="4"/>
      <c r="H121" s="4"/>
      <c r="I121" s="4"/>
    </row>
    <row r="122" spans="1:6" ht="12.75">
      <c r="A122" s="8"/>
      <c r="B122" s="6" t="s">
        <v>16</v>
      </c>
      <c r="C122" s="107">
        <v>0.04</v>
      </c>
      <c r="D122" s="7"/>
      <c r="E122" s="23"/>
      <c r="F122" s="13">
        <f t="shared" si="2"/>
        <v>0</v>
      </c>
    </row>
    <row r="123" spans="1:6" ht="12.75">
      <c r="A123" s="8"/>
      <c r="B123" s="6" t="s">
        <v>17</v>
      </c>
      <c r="C123" s="107">
        <v>0.05</v>
      </c>
      <c r="D123" s="7"/>
      <c r="E123" s="23"/>
      <c r="F123" s="13">
        <f t="shared" si="2"/>
        <v>0</v>
      </c>
    </row>
    <row r="124" spans="1:6" ht="12.75">
      <c r="A124" s="8"/>
      <c r="B124" s="6" t="s">
        <v>18</v>
      </c>
      <c r="C124" s="107">
        <v>0.045</v>
      </c>
      <c r="D124" s="7"/>
      <c r="E124" s="23"/>
      <c r="F124" s="13">
        <f t="shared" si="2"/>
        <v>0</v>
      </c>
    </row>
    <row r="125" spans="1:6" ht="12.75">
      <c r="A125" s="8"/>
      <c r="B125" s="6" t="s">
        <v>12</v>
      </c>
      <c r="C125" s="107">
        <v>0.01</v>
      </c>
      <c r="D125" s="7"/>
      <c r="E125" s="23"/>
      <c r="F125" s="13">
        <f t="shared" si="2"/>
        <v>0</v>
      </c>
    </row>
    <row r="126" spans="1:7" ht="12.75">
      <c r="A126" s="8"/>
      <c r="B126" s="12" t="s">
        <v>19</v>
      </c>
      <c r="C126" s="108">
        <v>0.18</v>
      </c>
      <c r="D126" s="68"/>
      <c r="E126" s="69"/>
      <c r="F126" s="13">
        <f>ROUND(F120*C126,2)</f>
        <v>0</v>
      </c>
      <c r="G126" s="56"/>
    </row>
    <row r="127" spans="1:7" ht="12.75">
      <c r="A127" s="8"/>
      <c r="B127" s="12" t="s">
        <v>97</v>
      </c>
      <c r="C127" s="108">
        <v>0.001</v>
      </c>
      <c r="D127" s="68"/>
      <c r="E127" s="69"/>
      <c r="F127" s="13">
        <f>ROUND(F116*C127,2)</f>
        <v>0</v>
      </c>
      <c r="G127" s="56"/>
    </row>
    <row r="128" spans="1:8" ht="12.75">
      <c r="A128" s="8"/>
      <c r="B128" s="6" t="s">
        <v>10</v>
      </c>
      <c r="C128" s="46">
        <v>0.1</v>
      </c>
      <c r="D128" s="143"/>
      <c r="E128" s="105"/>
      <c r="F128" s="13">
        <f>ROUND($F$116*C128,2)</f>
        <v>0</v>
      </c>
      <c r="G128" s="56"/>
      <c r="H128" s="56"/>
    </row>
    <row r="129" spans="1:8" ht="12.75">
      <c r="A129" s="8"/>
      <c r="B129" s="1" t="s">
        <v>98</v>
      </c>
      <c r="C129" s="144">
        <v>0.1</v>
      </c>
      <c r="D129" s="145"/>
      <c r="E129" s="112"/>
      <c r="F129" s="13">
        <f>ROUND($F$116*C129,2)</f>
        <v>0</v>
      </c>
      <c r="G129" s="56"/>
      <c r="H129" s="56"/>
    </row>
    <row r="130" spans="1:8" ht="25.5">
      <c r="A130" s="8"/>
      <c r="B130" s="12" t="s">
        <v>96</v>
      </c>
      <c r="C130" s="51">
        <v>1</v>
      </c>
      <c r="D130" s="109" t="s">
        <v>5</v>
      </c>
      <c r="E130" s="141"/>
      <c r="F130" s="142">
        <f>ROUND(E130*C130,2)</f>
        <v>0</v>
      </c>
      <c r="G130" s="56"/>
      <c r="H130" s="56"/>
    </row>
    <row r="131" spans="1:8" ht="12.75">
      <c r="A131" s="75"/>
      <c r="B131" s="75" t="s">
        <v>4</v>
      </c>
      <c r="C131" s="76"/>
      <c r="D131" s="77"/>
      <c r="E131" s="76"/>
      <c r="F131" s="78">
        <f>SUM(F120:F130)</f>
        <v>0</v>
      </c>
      <c r="G131" s="36"/>
      <c r="H131" s="56"/>
    </row>
    <row r="132" spans="1:7" ht="12.75">
      <c r="A132" s="9"/>
      <c r="B132" s="9"/>
      <c r="C132" s="66"/>
      <c r="D132" s="70"/>
      <c r="E132" s="66"/>
      <c r="F132" s="41"/>
      <c r="G132" s="36"/>
    </row>
    <row r="133" spans="1:8" ht="12.75">
      <c r="A133" s="75"/>
      <c r="B133" s="75" t="s">
        <v>6</v>
      </c>
      <c r="C133" s="76"/>
      <c r="D133" s="77"/>
      <c r="E133" s="76"/>
      <c r="F133" s="78">
        <f>SUM(F116,F131)</f>
        <v>0</v>
      </c>
      <c r="G133" s="36"/>
      <c r="H133" s="56"/>
    </row>
    <row r="134" spans="1:7" ht="12.75">
      <c r="A134" s="9"/>
      <c r="B134" s="9"/>
      <c r="C134" s="66"/>
      <c r="D134" s="70"/>
      <c r="E134" s="66"/>
      <c r="F134" s="41"/>
      <c r="G134" s="36"/>
    </row>
    <row r="135" spans="1:8" ht="12.75">
      <c r="A135" s="60"/>
      <c r="B135" s="60" t="s">
        <v>7</v>
      </c>
      <c r="C135" s="72"/>
      <c r="D135" s="73"/>
      <c r="E135" s="72"/>
      <c r="F135" s="74">
        <f>+F133</f>
        <v>0</v>
      </c>
      <c r="G135" s="36"/>
      <c r="H135" s="56"/>
    </row>
    <row r="136" ht="12.75">
      <c r="G136" s="56"/>
    </row>
  </sheetData>
  <sheetProtection/>
  <mergeCells count="2">
    <mergeCell ref="A1:F1"/>
    <mergeCell ref="A3:F3"/>
  </mergeCells>
  <dataValidations count="2">
    <dataValidation type="list" allowBlank="1" showInputMessage="1" showErrorMessage="1" sqref="B6">
      <formula1>$B$1:$B$8</formula1>
    </dataValidation>
    <dataValidation type="list" allowBlank="1" showInputMessage="1" showErrorMessage="1" sqref="B5">
      <formula1>$B$1:$B$7</formula1>
    </dataValidation>
  </dataValidations>
  <printOptions horizontalCentered="1"/>
  <pageMargins left="0.1968503937007874" right="0.1968503937007874" top="0.1968503937007874" bottom="0.1968503937007874" header="0.31496062992125984" footer="0"/>
  <pageSetup horizontalDpi="600" verticalDpi="600" orientation="portrait" scale="95" r:id="rId2"/>
  <headerFooter alignWithMargins="0">
    <oddFooter>&amp;C&amp;9Página &amp;P de &amp;N</oddFooter>
  </headerFooter>
  <rowBreaks count="3" manualBreakCount="3">
    <brk id="47" max="5" man="1"/>
    <brk id="90" max="5" man="1"/>
    <brk id="11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Esther Castillo Beltrán</dc:creator>
  <cp:keywords/>
  <dc:description/>
  <cp:lastModifiedBy>Claudia Sofía De León Rosario</cp:lastModifiedBy>
  <cp:lastPrinted>2019-01-10T14:40:22Z</cp:lastPrinted>
  <dcterms:created xsi:type="dcterms:W3CDTF">2008-12-18T14:18:57Z</dcterms:created>
  <dcterms:modified xsi:type="dcterms:W3CDTF">2019-03-15T19:35:11Z</dcterms:modified>
  <cp:category/>
  <cp:version/>
  <cp:contentType/>
  <cp:contentStatus/>
</cp:coreProperties>
</file>